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CESSOS DE COMPRAS\PROCESSOS 2023- DANIELE\PROCESSOS- ATO CONVOCATÓRIO\004-23 ATO CONVOCATÓRIO- INSTALAÇÃO ELÉTRICA\PROJETOS ELÉTRICA UNIDADE 1 JULHO 2023\"/>
    </mc:Choice>
  </mc:AlternateContent>
  <xr:revisionPtr revIDLastSave="0" documentId="8_{17E689D6-36BD-495B-9558-F140ECC91728}" xr6:coauthVersionLast="47" xr6:coauthVersionMax="47" xr10:uidLastSave="{00000000-0000-0000-0000-000000000000}"/>
  <bookViews>
    <workbookView xWindow="-110" yWindow="-110" windowWidth="19420" windowHeight="10420" tabRatio="816" xr2:uid="{886FF69B-B8DA-41E5-8507-7A6F498D48AB}"/>
  </bookViews>
  <sheets>
    <sheet name="BASE_UNIDADE 1" sheetId="9" r:id="rId1"/>
  </sheets>
  <definedNames>
    <definedName name="_xlnm._FilterDatabase" localSheetId="0" hidden="1">'BASE_UNIDADE 1'!$B$8:$J$152</definedName>
    <definedName name="_xlnm.Print_Area" localSheetId="0">'BASE_UNIDADE 1'!$B$2:$J$152</definedName>
    <definedName name="_xlnm.Print_Titles" localSheetId="0">'BASE_UNIDADE 1'!$2:$8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9" i="9" l="1"/>
  <c r="H79" i="9"/>
  <c r="J79" i="9" s="1"/>
  <c r="H82" i="9"/>
  <c r="I82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117" i="9"/>
  <c r="H117" i="9"/>
  <c r="I112" i="9"/>
  <c r="H112" i="9"/>
  <c r="I111" i="9"/>
  <c r="H111" i="9"/>
  <c r="I110" i="9"/>
  <c r="H110" i="9"/>
  <c r="I109" i="9"/>
  <c r="H109" i="9"/>
  <c r="I31" i="9"/>
  <c r="H31" i="9"/>
  <c r="I30" i="9"/>
  <c r="H30" i="9"/>
  <c r="I15" i="9"/>
  <c r="H15" i="9"/>
  <c r="I145" i="9"/>
  <c r="H145" i="9"/>
  <c r="H120" i="9"/>
  <c r="I120" i="9"/>
  <c r="H121" i="9"/>
  <c r="I121" i="9"/>
  <c r="H122" i="9"/>
  <c r="I122" i="9"/>
  <c r="H123" i="9"/>
  <c r="I123" i="9"/>
  <c r="H124" i="9"/>
  <c r="I124" i="9"/>
  <c r="H125" i="9"/>
  <c r="I125" i="9"/>
  <c r="H126" i="9"/>
  <c r="I126" i="9"/>
  <c r="H127" i="9"/>
  <c r="I127" i="9"/>
  <c r="H128" i="9"/>
  <c r="I128" i="9"/>
  <c r="H129" i="9"/>
  <c r="I129" i="9"/>
  <c r="H130" i="9"/>
  <c r="I130" i="9"/>
  <c r="H131" i="9"/>
  <c r="I131" i="9"/>
  <c r="H132" i="9"/>
  <c r="I132" i="9"/>
  <c r="H133" i="9"/>
  <c r="I133" i="9"/>
  <c r="H134" i="9"/>
  <c r="I134" i="9"/>
  <c r="H135" i="9"/>
  <c r="I135" i="9"/>
  <c r="H136" i="9"/>
  <c r="I136" i="9"/>
  <c r="H137" i="9"/>
  <c r="I137" i="9"/>
  <c r="I119" i="9"/>
  <c r="H119" i="9"/>
  <c r="H89" i="9"/>
  <c r="I89" i="9"/>
  <c r="H90" i="9"/>
  <c r="I90" i="9"/>
  <c r="H91" i="9"/>
  <c r="I91" i="9"/>
  <c r="H92" i="9"/>
  <c r="I92" i="9"/>
  <c r="H93" i="9"/>
  <c r="I93" i="9"/>
  <c r="H94" i="9"/>
  <c r="I94" i="9"/>
  <c r="H95" i="9"/>
  <c r="I95" i="9"/>
  <c r="H96" i="9"/>
  <c r="I96" i="9"/>
  <c r="H97" i="9"/>
  <c r="I97" i="9"/>
  <c r="H98" i="9"/>
  <c r="I98" i="9"/>
  <c r="H99" i="9"/>
  <c r="I99" i="9"/>
  <c r="H100" i="9"/>
  <c r="I100" i="9"/>
  <c r="H101" i="9"/>
  <c r="I101" i="9"/>
  <c r="H102" i="9"/>
  <c r="I102" i="9"/>
  <c r="H103" i="9"/>
  <c r="I103" i="9"/>
  <c r="H104" i="9"/>
  <c r="I104" i="9"/>
  <c r="H105" i="9"/>
  <c r="I105" i="9"/>
  <c r="H106" i="9"/>
  <c r="I106" i="9"/>
  <c r="H107" i="9"/>
  <c r="I107" i="9"/>
  <c r="H108" i="9"/>
  <c r="I108" i="9"/>
  <c r="H113" i="9"/>
  <c r="I113" i="9"/>
  <c r="H114" i="9"/>
  <c r="I114" i="9"/>
  <c r="H115" i="9"/>
  <c r="I115" i="9"/>
  <c r="H116" i="9"/>
  <c r="I116" i="9"/>
  <c r="I88" i="9"/>
  <c r="H88" i="9"/>
  <c r="I86" i="9"/>
  <c r="H86" i="9"/>
  <c r="I84" i="9"/>
  <c r="H84" i="9"/>
  <c r="I81" i="9"/>
  <c r="H81" i="9"/>
  <c r="H72" i="9"/>
  <c r="I72" i="9"/>
  <c r="H73" i="9"/>
  <c r="I73" i="9"/>
  <c r="H74" i="9"/>
  <c r="I74" i="9"/>
  <c r="H75" i="9"/>
  <c r="I75" i="9"/>
  <c r="H76" i="9"/>
  <c r="I76" i="9"/>
  <c r="H77" i="9"/>
  <c r="I77" i="9"/>
  <c r="H78" i="9"/>
  <c r="I78" i="9"/>
  <c r="H37" i="9"/>
  <c r="I37" i="9"/>
  <c r="H64" i="9"/>
  <c r="I64" i="9"/>
  <c r="H65" i="9"/>
  <c r="I65" i="9"/>
  <c r="H66" i="9"/>
  <c r="I66" i="9"/>
  <c r="H67" i="9"/>
  <c r="I67" i="9"/>
  <c r="H68" i="9"/>
  <c r="I68" i="9"/>
  <c r="H69" i="9"/>
  <c r="I69" i="9"/>
  <c r="H70" i="9"/>
  <c r="I70" i="9"/>
  <c r="I36" i="9"/>
  <c r="H36" i="9"/>
  <c r="H24" i="9"/>
  <c r="I24" i="9"/>
  <c r="H25" i="9"/>
  <c r="I25" i="9"/>
  <c r="H26" i="9"/>
  <c r="I26" i="9"/>
  <c r="H27" i="9"/>
  <c r="I27" i="9"/>
  <c r="H28" i="9"/>
  <c r="I28" i="9"/>
  <c r="H29" i="9"/>
  <c r="I29" i="9"/>
  <c r="H32" i="9"/>
  <c r="I32" i="9"/>
  <c r="H33" i="9"/>
  <c r="I33" i="9"/>
  <c r="H34" i="9"/>
  <c r="I34" i="9"/>
  <c r="I23" i="9"/>
  <c r="H23" i="9"/>
  <c r="I22" i="9"/>
  <c r="H22" i="9"/>
  <c r="I21" i="9"/>
  <c r="H21" i="9"/>
  <c r="I19" i="9"/>
  <c r="H19" i="9"/>
  <c r="I142" i="9"/>
  <c r="H142" i="9"/>
  <c r="I141" i="9"/>
  <c r="H141" i="9"/>
  <c r="I140" i="9"/>
  <c r="H140" i="9"/>
  <c r="I14" i="9"/>
  <c r="H14" i="9"/>
  <c r="I13" i="9"/>
  <c r="H13" i="9"/>
  <c r="I12" i="9"/>
  <c r="H12" i="9"/>
  <c r="I11" i="9"/>
  <c r="H11" i="9"/>
  <c r="I10" i="9"/>
  <c r="H10" i="9"/>
  <c r="J82" i="9" l="1"/>
  <c r="J49" i="9"/>
  <c r="J44" i="9"/>
  <c r="J48" i="9"/>
  <c r="J109" i="9"/>
  <c r="J38" i="9"/>
  <c r="J42" i="9"/>
  <c r="J46" i="9"/>
  <c r="J50" i="9"/>
  <c r="J54" i="9"/>
  <c r="J58" i="9"/>
  <c r="J62" i="9"/>
  <c r="J39" i="9"/>
  <c r="J43" i="9"/>
  <c r="J47" i="9"/>
  <c r="J51" i="9"/>
  <c r="J55" i="9"/>
  <c r="J59" i="9"/>
  <c r="J63" i="9"/>
  <c r="J132" i="9"/>
  <c r="J124" i="9"/>
  <c r="J120" i="9"/>
  <c r="J93" i="9"/>
  <c r="J113" i="9"/>
  <c r="J53" i="9"/>
  <c r="J45" i="9"/>
  <c r="J57" i="9"/>
  <c r="J60" i="9"/>
  <c r="J61" i="9"/>
  <c r="J40" i="9"/>
  <c r="J41" i="9"/>
  <c r="J52" i="9"/>
  <c r="J56" i="9"/>
  <c r="J117" i="9"/>
  <c r="J70" i="9"/>
  <c r="J86" i="9"/>
  <c r="J85" i="9" s="1"/>
  <c r="J94" i="9"/>
  <c r="J111" i="9"/>
  <c r="J34" i="9"/>
  <c r="J24" i="9"/>
  <c r="J88" i="9"/>
  <c r="J112" i="9"/>
  <c r="J76" i="9"/>
  <c r="J84" i="9"/>
  <c r="J83" i="9" s="1"/>
  <c r="J115" i="9"/>
  <c r="J133" i="9"/>
  <c r="J110" i="9"/>
  <c r="J114" i="9"/>
  <c r="J68" i="9"/>
  <c r="J27" i="9"/>
  <c r="J37" i="9"/>
  <c r="J15" i="9"/>
  <c r="J81" i="9"/>
  <c r="J89" i="9"/>
  <c r="J104" i="9"/>
  <c r="J96" i="9"/>
  <c r="J121" i="9"/>
  <c r="J141" i="9"/>
  <c r="J77" i="9"/>
  <c r="J73" i="9"/>
  <c r="J26" i="9"/>
  <c r="J67" i="9"/>
  <c r="J131" i="9"/>
  <c r="J92" i="9"/>
  <c r="J134" i="9"/>
  <c r="J29" i="9"/>
  <c r="J25" i="9"/>
  <c r="J66" i="9"/>
  <c r="J99" i="9"/>
  <c r="J95" i="9"/>
  <c r="J130" i="9"/>
  <c r="J126" i="9"/>
  <c r="J122" i="9"/>
  <c r="J75" i="9"/>
  <c r="J91" i="9"/>
  <c r="J137" i="9"/>
  <c r="J28" i="9"/>
  <c r="J69" i="9"/>
  <c r="J65" i="9"/>
  <c r="J106" i="9"/>
  <c r="J102" i="9"/>
  <c r="J98" i="9"/>
  <c r="J129" i="9"/>
  <c r="J125" i="9"/>
  <c r="J140" i="9"/>
  <c r="J21" i="9"/>
  <c r="J78" i="9"/>
  <c r="J74" i="9"/>
  <c r="J72" i="9"/>
  <c r="J101" i="9"/>
  <c r="J90" i="9"/>
  <c r="J128" i="9"/>
  <c r="J135" i="9"/>
  <c r="J32" i="9"/>
  <c r="J33" i="9"/>
  <c r="J107" i="9"/>
  <c r="J103" i="9"/>
  <c r="J100" i="9"/>
  <c r="J22" i="9"/>
  <c r="J13" i="9"/>
  <c r="J127" i="9"/>
  <c r="J142" i="9"/>
  <c r="J23" i="9"/>
  <c r="J116" i="9"/>
  <c r="J105" i="9"/>
  <c r="J30" i="9"/>
  <c r="J123" i="9"/>
  <c r="J11" i="9"/>
  <c r="J64" i="9"/>
  <c r="J108" i="9"/>
  <c r="J97" i="9"/>
  <c r="J136" i="9"/>
  <c r="J10" i="9"/>
  <c r="J14" i="9"/>
  <c r="J19" i="9"/>
  <c r="J18" i="9" s="1"/>
  <c r="J12" i="9"/>
  <c r="J36" i="9"/>
  <c r="J119" i="9"/>
  <c r="J145" i="9"/>
  <c r="J31" i="9"/>
  <c r="J144" i="9" l="1"/>
  <c r="J139" i="9"/>
  <c r="J118" i="9"/>
  <c r="J80" i="9"/>
  <c r="J87" i="9"/>
  <c r="J20" i="9"/>
  <c r="J71" i="9"/>
  <c r="J35" i="9"/>
  <c r="J151" i="9"/>
  <c r="J9" i="9"/>
  <c r="J17" i="9" l="1"/>
  <c r="J149" i="9" s="1"/>
  <c r="J150" i="9" s="1"/>
  <c r="J152" i="9" s="1"/>
</calcChain>
</file>

<file path=xl/sharedStrings.xml><?xml version="1.0" encoding="utf-8"?>
<sst xmlns="http://schemas.openxmlformats.org/spreadsheetml/2006/main" count="405" uniqueCount="287">
  <si>
    <t>TOTAL (R$)</t>
  </si>
  <si>
    <t>QUANT.</t>
  </si>
  <si>
    <t>UNID.</t>
  </si>
  <si>
    <t>DESCRIÇÃO</t>
  </si>
  <si>
    <t>ITEM</t>
  </si>
  <si>
    <t xml:space="preserve">ENDEREÇO: </t>
  </si>
  <si>
    <t>TATUÍ - SP</t>
  </si>
  <si>
    <t>SERVIÇOS PRELIMINARES</t>
  </si>
  <si>
    <t>SERVIÇOS COMPLEMENTARES</t>
  </si>
  <si>
    <t>2.1</t>
  </si>
  <si>
    <t>2.2</t>
  </si>
  <si>
    <t>2.3</t>
  </si>
  <si>
    <t>2.4</t>
  </si>
  <si>
    <t>2.5</t>
  </si>
  <si>
    <t>2.6</t>
  </si>
  <si>
    <t>2.7</t>
  </si>
  <si>
    <t>SUBTOTAL (R$)</t>
  </si>
  <si>
    <t>TOTAL GERAL (R$)</t>
  </si>
  <si>
    <t>Mobilização de equipe e equipamentos</t>
  </si>
  <si>
    <t xml:space="preserve">Tapume interno ou externo </t>
  </si>
  <si>
    <t>Andaime metálico de ferro tubular para serviços externos ou internos</t>
  </si>
  <si>
    <t>Desmobilização de equipe e equipamentos</t>
  </si>
  <si>
    <t>Placa de obra</t>
  </si>
  <si>
    <t>Demolição de concreto simples com bota fora</t>
  </si>
  <si>
    <t>Escavação manual de vala em solo de 1ª categoria (profundidade: até 2 m) </t>
  </si>
  <si>
    <t>Reaterro manual de vala, sem controle de compactação.</t>
  </si>
  <si>
    <t>Lastro de brita 3 e 4 apiloado manualmente com maço de até 30 kg </t>
  </si>
  <si>
    <t>Lastro de concreto magro com seixo, e=8 cm, incluindo preparo e lançamento </t>
  </si>
  <si>
    <t>Concreto estrutural virado em obra , fck 22 a 25 MPA</t>
  </si>
  <si>
    <t>Limpeza permanente de obra - área interna ou externa</t>
  </si>
  <si>
    <t>Limpeza final de obra - área interna ou externa</t>
  </si>
  <si>
    <t>2.8</t>
  </si>
  <si>
    <t>2.9</t>
  </si>
  <si>
    <t>1.1</t>
  </si>
  <si>
    <t>1.2</t>
  </si>
  <si>
    <t>1.3</t>
  </si>
  <si>
    <t>1.4</t>
  </si>
  <si>
    <t>1.5</t>
  </si>
  <si>
    <t>1.6</t>
  </si>
  <si>
    <t>2.1.1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</si>
  <si>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</si>
  <si>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</si>
  <si>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</si>
  <si>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</si>
  <si>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</si>
  <si>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</si>
  <si>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</si>
  <si>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</si>
  <si>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</si>
  <si>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2.3.1</t>
  </si>
  <si>
    <t>2.3.2</t>
  </si>
  <si>
    <t>2.3.3</t>
  </si>
  <si>
    <t>2.4.2</t>
  </si>
  <si>
    <t>2.4.5</t>
  </si>
  <si>
    <t>2.5.1</t>
  </si>
  <si>
    <t>2.5.2</t>
  </si>
  <si>
    <t>2.6.1</t>
  </si>
  <si>
    <t>2.7.1</t>
  </si>
  <si>
    <t>2.8.1</t>
  </si>
  <si>
    <t>2.9.1</t>
  </si>
  <si>
    <t>2.9.2</t>
  </si>
  <si>
    <t>2.9.3</t>
  </si>
  <si>
    <t>2.9.4</t>
  </si>
  <si>
    <t>2.9.5</t>
  </si>
  <si>
    <t>2.9.6</t>
  </si>
  <si>
    <t>2.9.7</t>
  </si>
  <si>
    <t>DIVERSOS E OMISSOS</t>
  </si>
  <si>
    <t>Lona plástica para cobrimento de acessórios</t>
  </si>
  <si>
    <t>m</t>
  </si>
  <si>
    <t>m2</t>
  </si>
  <si>
    <t>m3</t>
  </si>
  <si>
    <t>und</t>
  </si>
  <si>
    <t>2.4.6</t>
  </si>
  <si>
    <t>2.4.7</t>
  </si>
  <si>
    <t>2.4.8</t>
  </si>
  <si>
    <t>2.4.9</t>
  </si>
  <si>
    <t>2.3.4</t>
  </si>
  <si>
    <t>2.4.10</t>
  </si>
  <si>
    <t>2.2.10</t>
  </si>
  <si>
    <t>DEMOLIÇÕES, RECOMPOSIÇÕES E ENCHIMENTOS</t>
  </si>
  <si>
    <t>4.1.1</t>
  </si>
  <si>
    <t>Execução de rasgo em alvenaria para embutir tubulação, com bota fora</t>
  </si>
  <si>
    <t>Execução de rasgo no piso para passagem de tubulação, com bota fora</t>
  </si>
  <si>
    <t>Enchimento de rasgo em alvenaria com argamassa mista de cal hidratada e areia sem peneirar traço 1:4 com adição de 150 kg de cimento, para tubulação ø 15 mm (1/2") a 25 mm (1") </t>
  </si>
  <si>
    <t>Limpeza e regularização de áreas para ajardinamento</t>
  </si>
  <si>
    <t>Terra vegetal para área gramada </t>
  </si>
  <si>
    <t>Plantio de grama batatais em placas de 40 x 40 cm</t>
  </si>
  <si>
    <t xml:space="preserve">LOCAL: </t>
  </si>
  <si>
    <t>CONSERVATÓRIO MUSICAL DE TATUÍ - UNIDADE 01 - TEATRO, ADMINISTRAÇÃO E SALAS DE AULAS</t>
  </si>
  <si>
    <t>3.1</t>
  </si>
  <si>
    <t>3.2</t>
  </si>
  <si>
    <t>3.3</t>
  </si>
  <si>
    <t>CONDUTORES</t>
  </si>
  <si>
    <t>ELETRODUTOS</t>
  </si>
  <si>
    <t>CAIXAS DE PASSAGEM</t>
  </si>
  <si>
    <t>QUADRO GERAL (QGBT-1 e QGBT-2)</t>
  </si>
  <si>
    <t>QUADRO DIESEL MÓVEL (QDM)</t>
  </si>
  <si>
    <t>QUADROS DE DSTRIBUIÇÃO</t>
  </si>
  <si>
    <t>De concreto, moldadas no local, conforme projeto, de 60x60cm</t>
  </si>
  <si>
    <t>Cordoalha de aço galvanizado a fogo Ø7/16" - 80mm²</t>
  </si>
  <si>
    <t>Barra chata de aço galvanizado a fogo, com furos Ø7mm, de 7/8" x 1/8" x 3m</t>
  </si>
  <si>
    <t>Curva vertical de barra chata de aço galvanizado a fogo, com furos Ø7mm, de 7/8" x 1/8" x 300mm</t>
  </si>
  <si>
    <t>Mini captor em aço galvanizado a fogo, de fixação horizontal, h=60cm, Ø10mm</t>
  </si>
  <si>
    <t xml:space="preserve">Eletroduto de PVC rígido, DN60, em barras de 3m </t>
  </si>
  <si>
    <t xml:space="preserve">Condulete de PCV, tipo C, com tampa cega </t>
  </si>
  <si>
    <t>Braçadeira de PCV, tipo "D" cunha, DN60</t>
  </si>
  <si>
    <t>Conector terminal de compressão, em broze estanhado, 1 furo, para cabo de aço de 80mm²</t>
  </si>
  <si>
    <t xml:space="preserve">Soldas exotérmicas variadas, incluso moldes, cartuchos e ignitores </t>
  </si>
  <si>
    <t>Recomposicao de local, onde for necessario a abertura de vala para malha de aterramento</t>
  </si>
  <si>
    <t>Fornecimento de laudo de continuidade, juntamento de ART</t>
  </si>
  <si>
    <t>Cabo de cobre isolado, 50mm², 750V, 70ºC</t>
  </si>
  <si>
    <t>br</t>
  </si>
  <si>
    <t>Curva horizontal de barra chata de aço galvanizado a fogo, com furos Ø7mm, de 7/8" x 1/8" x 300mm</t>
  </si>
  <si>
    <t xml:space="preserve">Grampo plano tipo "X", em aço galvanizado a fogo, com 4 parafusos, porcas e arruelas em aço inox, para união ou derivação de barra chata de aço galvanizado a fogo </t>
  </si>
  <si>
    <t>Mastro em tubo de aço galvanizado a fogo, NBR 5880, classe média, Ø2", h=4m, com suporte de fixação, braçadeiras e base de fixação em aço galvanizado a fogo, com captor franklin em aço inox Ø3/4"</t>
  </si>
  <si>
    <t xml:space="preserve">Conector de medição, em latão, com 4 parafusos, para cabos de aço galvanizado a fogo de 80mm² </t>
  </si>
  <si>
    <t>Placa de aviso de alerta, instalada junto às descidas de SPDA, em acrílico, resistente à intempéries</t>
  </si>
  <si>
    <t>MT.UNIT.</t>
  </si>
  <si>
    <t>MO.UNIT.</t>
  </si>
  <si>
    <t xml:space="preserve">MT.TOTAL </t>
  </si>
  <si>
    <t>MO.TOTAL</t>
  </si>
  <si>
    <t>ITENS NÃO DISCRIMINADOS DEVERÃO SER INSERIDOS NESSE CAMPO - DIVERSOS E OMISSOS</t>
  </si>
  <si>
    <t>INSTALAÇÕES ELÉTRICAS</t>
  </si>
  <si>
    <t>ENERGIA FOTOVOLTAICA</t>
  </si>
  <si>
    <t>SPDA</t>
  </si>
  <si>
    <t>BDI SERVIÇOS = 25%</t>
  </si>
  <si>
    <t>BDI EQUIPAMENTOS = 16%</t>
  </si>
  <si>
    <t>ANEXO 7 - PLANILHA QUANTITATIVA E ORÇAMENTÁRIA PADRÃO - INSTALAÇÕES ELÉTRICAS - UNIDADE 1</t>
  </si>
  <si>
    <t>Canteiro de Obras</t>
  </si>
  <si>
    <t>2.2.11</t>
  </si>
  <si>
    <t>2.2.12</t>
  </si>
  <si>
    <t>2.2.13</t>
  </si>
  <si>
    <t>2.3.5</t>
  </si>
  <si>
    <t>2.3.6</t>
  </si>
  <si>
    <t>2.3.7</t>
  </si>
  <si>
    <t>2.3.8</t>
  </si>
  <si>
    <t>2.3.9</t>
  </si>
  <si>
    <t>2.3.10</t>
  </si>
  <si>
    <t>2.9.8</t>
  </si>
  <si>
    <t>2.9.9</t>
  </si>
  <si>
    <t>2.9.10</t>
  </si>
  <si>
    <t>2.9.11</t>
  </si>
  <si>
    <t>2.9.12</t>
  </si>
  <si>
    <t>2.9.13</t>
  </si>
  <si>
    <t>2.9.14</t>
  </si>
  <si>
    <t>2.9.15</t>
  </si>
  <si>
    <t>2.9.16</t>
  </si>
  <si>
    <t>2.9.17</t>
  </si>
  <si>
    <t>2.9.18</t>
  </si>
  <si>
    <t>2.9.19</t>
  </si>
  <si>
    <t>Execução de emassamento e pintura Latex acrílica sobre rasgos em alvenarias (na cor existente no local)</t>
  </si>
  <si>
    <t>2.2.14</t>
  </si>
  <si>
    <t>DATA BASE:</t>
  </si>
  <si>
    <t>Execução de recomposição em rasgos em alvenarias internas ou externas, com acabamento argamassado</t>
  </si>
  <si>
    <t>Miudezas</t>
  </si>
  <si>
    <t>Adequações/Estrutura para implementação e ou conexão do Sistema de Energia Fotovoltáica</t>
  </si>
  <si>
    <t>2.3.11</t>
  </si>
  <si>
    <t>2.3.12</t>
  </si>
  <si>
    <t>2.3.13</t>
  </si>
  <si>
    <t>2.3.14</t>
  </si>
  <si>
    <t>2.3.15</t>
  </si>
  <si>
    <t>2.3.16</t>
  </si>
  <si>
    <t>2.3.17</t>
  </si>
  <si>
    <t>2.3.18</t>
  </si>
  <si>
    <t>2.3.19</t>
  </si>
  <si>
    <t>2.3.20</t>
  </si>
  <si>
    <t>2.3.21</t>
  </si>
  <si>
    <t>2.3.22</t>
  </si>
  <si>
    <t>2.3.23</t>
  </si>
  <si>
    <t>2.3.24</t>
  </si>
  <si>
    <t>2.3.25</t>
  </si>
  <si>
    <t>2.3.26</t>
  </si>
  <si>
    <t>2.3.27</t>
  </si>
  <si>
    <t>2.3.28</t>
  </si>
  <si>
    <t>2.3.29</t>
  </si>
  <si>
    <t>2.3.30</t>
  </si>
  <si>
    <t>2.3.31</t>
  </si>
  <si>
    <t>2.3.32</t>
  </si>
  <si>
    <t>2.3.33</t>
  </si>
  <si>
    <t>2.3.34</t>
  </si>
  <si>
    <t>2.3.35</t>
  </si>
  <si>
    <t>cabo de cobre flexível, encordoamento classe 5,  de 185 mm², isolamento 0,6/1 kv - isolação hepr 90°c - preto</t>
  </si>
  <si>
    <t>cabo de cobre flexível, encordoamento classe 5 de 150 mm², isolamento 0,6/1 kv - isolação hepr 90°c - preto</t>
  </si>
  <si>
    <t>cabo de cobre flexível, encordoamento classe 5 de 120 mm², isolamento 0,6/1 kv - isolação hepr 90°c - preto</t>
  </si>
  <si>
    <t>cabo de cobre flexível, encordoamento classe 5 de 120 mm², isolamento 0,6/1 kv - isolação hepr 90°c - verde</t>
  </si>
  <si>
    <t>cabo de cobre flexível, encordoamento classe 5 de 120 mm², isolamento 0,6/1 kv - isolação hepr 90°c - azul</t>
  </si>
  <si>
    <t>cabo de cobre flexível, encordoamento classe 5 de 95 mm², isolamento 0,6/1 kv - isolação hepr 90°c - verde</t>
  </si>
  <si>
    <t>cabo de cobre flexível, encordoamento classe 5 de 70 mm², isolamento 0,6/1 kv - isolação hepr 90°c - preto</t>
  </si>
  <si>
    <t>cabo de cobre flexível, encordoamento classe 5 de 70 mm², isolamento 0,6/1 kv - isolação hepr 90°c - azul</t>
  </si>
  <si>
    <t>cabo de cobre flexível, encordoamento classe 5 de 70 mm², isolamento 0,6/1 kv - isolação hepr 90°c - verde</t>
  </si>
  <si>
    <t>cabo de cobre flexível, encordoamento classe 5 de 50 mm², isolamento 0,6/1 kv - isolação hepr 90°c - preto</t>
  </si>
  <si>
    <t>cabo de cobre flexível, encordoamento classe 5 de 50 mm², isolamento 0,6/1 kv - isolação hepr 90°c - azul</t>
  </si>
  <si>
    <t>cabo de cobre flexível, encordoamento classe 5 de 50 mm², isolamento 0,6/1 kv - isolação hepr 90°c - verde</t>
  </si>
  <si>
    <t>cabo de cobre flexível, encordoamento classe 5 de 35 mm², isolamento 0,6/1 kv - isolação hepr 90°c - preto</t>
  </si>
  <si>
    <t>cabo de cobre flexível, encordoamento classe 5 de 35 mm², isolamento 0,6/1 kv - isolação hepr 90°c - azul</t>
  </si>
  <si>
    <t>cabo de cobre flexível, encordoamento classe 5 de 35 mm², isolamento 0,6/1 kv - isolação hepr 90°c - verde</t>
  </si>
  <si>
    <t>cabo de cobre flexível, encordoamento classe 5 de 25 mm², isolamento 0,6/1 kv - isolação hepr 90°c - preto</t>
  </si>
  <si>
    <t>cabo de cobre flexível, encordoamento classe 5 de 25 mm², isolamento 0,6/1 kv - isolação hepr 90°c - azul</t>
  </si>
  <si>
    <t>cabo de cobre flexível, encordoamento classe 5 de 25 mm², isolamento 0,6/1 kv - isolação hepr 90°c - verde</t>
  </si>
  <si>
    <t>cabo de cobre flexível, encordoamento classe 5 de 16 mm², isolamento 0,6/1 kv - isolação hepr 90°c - preto</t>
  </si>
  <si>
    <t>cabo de cobre flexível, encordoamento classe 5 de 16 mm², isolamento 0,6/1 kv - isolação hepr 90°c - azul</t>
  </si>
  <si>
    <t>cabo de cobre flexível, encordoamento classe 5 de 16 mm², isolamento 0,6/1 kv - isolação hepr 90°c - verde</t>
  </si>
  <si>
    <t>cabo de cobre flexível, encordoamento classe 5 de 10 mm², isolamento 0,6/1 kv - isolação hepr 90°c - preto</t>
  </si>
  <si>
    <t>cabo de cobre flexíve, encordoamento classe 5 de 10 mm², isolamento 0,6/1 kv - isolação hepr 90°c - azul</t>
  </si>
  <si>
    <t>cabo de cobre flexível, encordoamento classe 5 de 10 mm², isolamento 0,6/1 kv - isolação hepr 90°c - verde</t>
  </si>
  <si>
    <t>cabo de cobre flexível, encordoamento classe 5 de 6 mm², isolamento 0,6/1 kv - isolação hepr 90°c - preto</t>
  </si>
  <si>
    <t>cabo de cobre flexível, encordoamento classe 5 de 6 mm², isolamento 0,6/1 kv - isolação hepr 90°c - azul</t>
  </si>
  <si>
    <t>cabo de cobre flexível, encordoamento classe 5 de 6 mm², isolamento 0,6/1 kv - isolação hepr 90°c - verde</t>
  </si>
  <si>
    <t>cabo de cobre flexível isolado, 2,5 mm², anti-chama 450/750 v - preto</t>
  </si>
  <si>
    <t>cabo de cobre flexível isolado, 2,5 mm², anti-chama 450/750 v - verde</t>
  </si>
  <si>
    <t>cabo de cobre flexível isolado, 2,5 mm², anti-chama 450/750 v - azul</t>
  </si>
  <si>
    <t>cabo de cobre flexível isolado, 1 mm², anti-chama 450/750 v - preto</t>
  </si>
  <si>
    <t>cabo de cobre flexível isolado, 1 mm², anti-chama 450/750 v - verde</t>
  </si>
  <si>
    <t>cabo de cobre flexível isolado, 1 mm², anti-chama 450/750 v - azul</t>
  </si>
  <si>
    <t>cabo de cobre flexível, encordoamento classe 5 de 95 mm², isolamento 0,6/1 kv - isolação hepr 90°c - preto</t>
  </si>
  <si>
    <t>cabo de cobre flexível, encordoamento classe 5 de 95 mm², isolamento 0,6/1 kv - isolação hepr 90°c - azul</t>
  </si>
  <si>
    <t>Eletroduto de PEAD, cor preta, seção circular, corrugação helicoidal, flexível e impermeável, conforme norma NBR 15715 e acessórios - DN 90, com todos os acessórios necessários</t>
  </si>
  <si>
    <t>Eletroduto de PEAD, cor preta, seção circular, corrugação helicoidal, flexível e impermeável, conforme norma NBR 15715 e acessórios - DN 40, com todos os acessórios necessários</t>
  </si>
  <si>
    <t>2.8.2</t>
  </si>
  <si>
    <t>2.8.3</t>
  </si>
  <si>
    <t>2.8.4</t>
  </si>
  <si>
    <t>2.8.5</t>
  </si>
  <si>
    <t>2.8.6</t>
  </si>
  <si>
    <t>2.8.7</t>
  </si>
  <si>
    <t>2.8.8</t>
  </si>
  <si>
    <t>2.8.9</t>
  </si>
  <si>
    <t>2.8.10</t>
  </si>
  <si>
    <t>2.8.11</t>
  </si>
  <si>
    <t>2.8.12</t>
  </si>
  <si>
    <t>2.8.13</t>
  </si>
  <si>
    <t>2.8.14</t>
  </si>
  <si>
    <t>2.8.15</t>
  </si>
  <si>
    <t>2.8.16</t>
  </si>
  <si>
    <t>2.8.17</t>
  </si>
  <si>
    <t>2.8.18</t>
  </si>
  <si>
    <t>2.8.19</t>
  </si>
  <si>
    <t>2.8.20</t>
  </si>
  <si>
    <t>2.8.21</t>
  </si>
  <si>
    <t>2.8.22</t>
  </si>
  <si>
    <t>2.8.23</t>
  </si>
  <si>
    <t>2.8.24</t>
  </si>
  <si>
    <t>2.8.25</t>
  </si>
  <si>
    <t>2.8.26</t>
  </si>
  <si>
    <t>2.8.27</t>
  </si>
  <si>
    <t>2.8.28</t>
  </si>
  <si>
    <t>2.8.29</t>
  </si>
  <si>
    <t>2.8.30</t>
  </si>
  <si>
    <t>Eletroduto de aço galvanizado a fogo, conforme norma NBR 5597 e acessórios - DN 100, com todos os acessórios</t>
  </si>
  <si>
    <t>Eletroduto de aço galvanizado a fogo, conforme norma NBR 5597 e acessórios - DN 80, com todos os acessórios</t>
  </si>
  <si>
    <t>Eletroduto de aço galvanizado a fogo, conforme norma NBR 5597 e acessórios - DN 50,  com todos os acessórios</t>
  </si>
  <si>
    <t>Eletroduto de aço galvanizado a fogo, conforme norma NBR 5597 e acessórios - DN 60,  com todos os acessórios</t>
  </si>
  <si>
    <t>Eletroduto de aço galvanizado a fogo, conforme norma NBR 5597 e acessórios - DN 32,  com todos os acessórios</t>
  </si>
  <si>
    <t>Abrigo de concreto para QGB 1 E QGBT 2, conforme projeto 2,50x1,00x3,50m</t>
  </si>
  <si>
    <t>2.4.11</t>
  </si>
  <si>
    <t>eletrocalha perfurada com virola 200x100x3000 mm, com todos os acessórios</t>
  </si>
  <si>
    <t>Quadro geral, bipartido em QGBT-1 e QGBT-2, auto portante, conforme esquema unifilar na Folha A03_FGA e conforme Memorial Descritivo constante no arquivo MD_A01, completo/montado.</t>
  </si>
  <si>
    <t>Quadro para instalação de sobrepor, conforme esquema unifilar geral na folha A03 e conforme Memorial Descritivo constante no arquivo MD_A01, completo/montado.</t>
  </si>
  <si>
    <t>QD-1 - Quadro para instalação de embutir, conforme esquema unifilar geral na folha A04_FGA e conforme Memorial Descritivo constante no arquivo MD_A01, completo/montado.</t>
  </si>
  <si>
    <t xml:space="preserve"> QD-2 - Quadro para instalação de embutir, conforme esquema unifilar geral na folha A04_FGA e conforme Memorial Descritivo constante no arquivo MD_A01, completo/montado.</t>
  </si>
  <si>
    <t>QD3 - Quadro para instalação de embutir, conforme esquema unifilar geral na folha A04_FGA e conforme Memorial Descritivo constante no arquivo MD_A01, completo/montado.</t>
  </si>
  <si>
    <t>QD4 - Quadro para instalação de embutir, conforme esquema unifilar geral na folha A04_FGA e conforme Memorial Descritivo constante no arquivo MD_A01, completo/montado.</t>
  </si>
  <si>
    <t>QD5 - Quadro para instalação de embutir, conforme esquema unifilar geral na folha A04_FGA e conforme Memorial Descritivo constante no arquivo MD_A01, completo/montado.</t>
  </si>
  <si>
    <t>QD6 - Quadro para instalação de embutir, conforme esquema unifilar geral na folha A04_FGA e conforme Memorial Descritivo constante no arquivo MD_A01, completo/montado.</t>
  </si>
  <si>
    <t>QD7 - Quadro para instalação de embutir, conforme esquema unifilar geral na folha A04_FGA e conforme Memorial Descritivo constante no arquivo MD_A01, completo/montado.</t>
  </si>
  <si>
    <t>QD8 - Quadro para instalação de embutir, conforme esquema unifilar geral na folha A04_FGA e conforme Memorial Descritivo constante no arquivo MD_A01, completo/montado.</t>
  </si>
  <si>
    <t>QD9 - Quadro para instalação de embutir, conforme esquema unifilar geral na folha A04_FGA e conforme Memorial Descritivo constante no arquivo MD_A01, completo/montado.</t>
  </si>
  <si>
    <t>QD10 - Quadro para instalação de embutir, conforme esquema unifilar geral na folha A04_FGA e conforme Memorial Descritivo constante no arquivo MD_A01, completo/montado.</t>
  </si>
  <si>
    <t>QD11 - Quadro para instalação de embutir, conforme esquema unifilar geral na folha A04_FGA e conforme Memorial Descritivo constante no arquivo MD_A01, completo/montado.</t>
  </si>
  <si>
    <t>QD12 - Quadro para instalação de embutir, conforme esquema unifilar geral na folha A04_FGA e conforme Memorial Descritivo constante no arquivo MD_A01, completo/montado.</t>
  </si>
  <si>
    <t>QD13 - Quadro para instalação de embutir, conforme esquema unifilar geral na folha A04_FGA e conforme Memorial Descritivo constante no arquivo MD_A01, completo/montado.</t>
  </si>
  <si>
    <t>QD14 - Quadro para instalação de embutir, conforme esquema unifilar geral na folha A03_FGA e conforme Memorial Descritivo constante no arquivo MD_A01, completo/montado.</t>
  </si>
  <si>
    <t>QD15 - Quadro para instalação de embutir, conforme esquema unifilar geral na folha A04_FGA e conforme Memorial Descritivo constante no arquivo MD_A01, completo/montado.</t>
  </si>
  <si>
    <t>QD16 - Quadro para instalação de embutir, conforme esquema unifilar geral na folha A04_FGA e conforme Memorial Descritivo constante no arquivo MD_A01, completo/montado.</t>
  </si>
  <si>
    <t>QD17 - Quadro para instalação de embutir, conforme esquema unifilar geral na folha A04_FGA e conforme Memorial Descritivo constante no arquivo MD_A01, completo/montado.</t>
  </si>
  <si>
    <t>QD18 - Quadro para instalação de embutir, conforme esquema unifilar geral na folha A04_FGA e conforme Memorial Descritivo constante no arquivo MD_A01, completo/montado.</t>
  </si>
  <si>
    <t>QD19 - Quadro para instalação de embutir, conforme esquema unifilar geral na folha A04_FGA e conforme Memorial Descritivo constante no arquivo MD_A01, completo/montado.</t>
  </si>
  <si>
    <t>QD20 - Quadro para instalação de embutir, conforme esquema unifilar geral na folha A04_FGA e conforme Memorial Descritivo constante no arquivo MD_A01, completo/montado.</t>
  </si>
  <si>
    <t>QD21 - Quadro para instalação de embutir, conforme esquema unifilar geral na folha A04_FGA e conforme Memorial Descritivo constante no arquivo MD_A01, completo/montado.</t>
  </si>
  <si>
    <t>QD22 - Quadro para instalação de embutir, conforme esquema unifilar geral na folha A04_FGA e conforme Memorial Descritivo constante no arquivo MD_A01, completo/montado.</t>
  </si>
  <si>
    <t>QD23 - Quadro para instalação de embutir, conforme esquema unifilar geral na folha A04_FGA e conforme Memorial Descritivo constante no arquivo MD_A01, completo/montado.</t>
  </si>
  <si>
    <t>QD27 - Quadro para instalação de embutir, conforme esquema unifilar geral na folha A03_FGA e conforme Memorial Descritivo constante no arquivo MD_A01, completo/montado.</t>
  </si>
  <si>
    <t>QD29 - Quadro para instalação de embutir, conforme esquema unifilar geral na folha A04_FGA e conforme Memorial Descritivo constante no arquivo MD_A01, completo/montado.</t>
  </si>
  <si>
    <t>QD-EL1 - Quadro para instalação de embutir, conforme esquema unifilar geral na folha A04_FGA e conforme Memorial Descritivo constante no arquivo MD_A01, completo/montado.</t>
  </si>
  <si>
    <t>QD-EL2 - Quadro para instalação de embutir, conforme esquema unifilar geral na folha A04_FGA e conforme Memorial Descritivo constante no arquivo MD_A01, completo/montado.</t>
  </si>
  <si>
    <t>QF-BI - Quadro para instalação de embutir, conforme esquema unifilar geral na folha A05_FGA e conforme Memorial Descritivo constante no arquivo MD_A01, completo/montado.</t>
  </si>
  <si>
    <t>QF-DR - Quadro para instalação de embutir, conforme esquema unifilar geral na folha A05_FGA e conforme Memorial Descritivo constante no arquivo MD_A01, completo/montado.</t>
  </si>
  <si>
    <t>QD-CT - Quadro chave de transferencia, conforme esquema unifilar geral na folha A05_FGA e conforme Memorial Descritivo constante no arquivo MD_A01, completo/montado.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</si>
</sst>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7" fillId="0" borderId="0"/>
    <xf numFmtId="164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7" fontId="0" fillId="0" borderId="1" xfId="0" applyNumberForma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0" fillId="0" borderId="2" xfId="0" quotePrefix="1" applyBorder="1" applyAlignment="1">
      <alignment horizontal="left" vertical="center"/>
    </xf>
    <xf numFmtId="44" fontId="0" fillId="0" borderId="0" xfId="2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1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44" fontId="0" fillId="0" borderId="5" xfId="2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4" fontId="0" fillId="0" borderId="3" xfId="2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43" fontId="0" fillId="0" borderId="5" xfId="1" applyFont="1" applyFill="1" applyBorder="1" applyAlignment="1">
      <alignment vertical="center"/>
    </xf>
    <xf numFmtId="43" fontId="6" fillId="0" borderId="5" xfId="1" applyFont="1" applyFill="1" applyBorder="1" applyAlignment="1">
      <alignment vertical="center"/>
    </xf>
    <xf numFmtId="43" fontId="0" fillId="0" borderId="3" xfId="1" applyFont="1" applyFill="1" applyBorder="1" applyAlignment="1">
      <alignment vertical="center"/>
    </xf>
    <xf numFmtId="43" fontId="0" fillId="0" borderId="5" xfId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43" fontId="1" fillId="3" borderId="3" xfId="1" applyFont="1" applyFill="1" applyBorder="1" applyAlignment="1">
      <alignment vertical="center"/>
    </xf>
    <xf numFmtId="44" fontId="1" fillId="3" borderId="5" xfId="2" applyFont="1" applyFill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4" fontId="3" fillId="2" borderId="5" xfId="2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43" fontId="3" fillId="4" borderId="3" xfId="1" applyFont="1" applyFill="1" applyBorder="1" applyAlignment="1">
      <alignment vertical="center"/>
    </xf>
    <xf numFmtId="44" fontId="3" fillId="4" borderId="5" xfId="2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 indent="2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43" fontId="6" fillId="0" borderId="5" xfId="1" applyFont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/>
    </xf>
    <xf numFmtId="43" fontId="6" fillId="5" borderId="5" xfId="1" applyFont="1" applyFill="1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vertical="center" wrapText="1"/>
    </xf>
    <xf numFmtId="0" fontId="0" fillId="5" borderId="5" xfId="0" applyFill="1" applyBorder="1" applyAlignment="1">
      <alignment horizontal="center" vertical="center"/>
    </xf>
    <xf numFmtId="43" fontId="0" fillId="5" borderId="5" xfId="1" applyFont="1" applyFill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9">
    <cellStyle name="Moeda" xfId="2" builtinId="4"/>
    <cellStyle name="Normal" xfId="0" builtinId="0"/>
    <cellStyle name="Normal 2" xfId="7" xr:uid="{1E7C40C2-5B5F-45C6-B986-55F6F11C6F0F}"/>
    <cellStyle name="Normal 2 2" xfId="6" xr:uid="{EFDA9BCF-C641-4863-85A9-33F919A39F46}"/>
    <cellStyle name="Normal 3" xfId="3" xr:uid="{4C5E057A-8975-488F-B7A4-8889AC877200}"/>
    <cellStyle name="Porcentagem 4" xfId="4" xr:uid="{971D91D8-F106-46F8-B703-073843A69527}"/>
    <cellStyle name="Vírgula" xfId="1" builtinId="3"/>
    <cellStyle name="Vírgula 2" xfId="5" xr:uid="{7E1D6F01-3AFC-4800-A062-C300926DC88F}"/>
    <cellStyle name="Vírgula 3" xfId="8" xr:uid="{5A3050EB-64E1-465F-AE9A-2F12A6C693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0</xdr:row>
      <xdr:rowOff>45943</xdr:rowOff>
    </xdr:from>
    <xdr:to>
      <xdr:col>2</xdr:col>
      <xdr:colOff>425824</xdr:colOff>
      <xdr:row>1</xdr:row>
      <xdr:rowOff>268941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B520FC12-7518-4BD4-873A-DC439120E94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7482" r="62082" b="6484"/>
        <a:stretch/>
      </xdr:blipFill>
      <xdr:spPr bwMode="auto">
        <a:xfrm>
          <a:off x="280146" y="45943"/>
          <a:ext cx="1154207" cy="53676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F0972-BBE8-463E-93CA-4D08FF7A3585}">
  <sheetPr>
    <outlinePr summaryBelow="0" summaryRight="0"/>
    <pageSetUpPr fitToPage="1"/>
  </sheetPr>
  <dimension ref="A1:N154"/>
  <sheetViews>
    <sheetView tabSelected="1" zoomScale="60" zoomScaleNormal="60" zoomScaleSheetLayoutView="100" workbookViewId="0">
      <pane ySplit="8" topLeftCell="A9" activePane="bottomLeft" state="frozen"/>
      <selection pane="bottomLeft" activeCell="C145" sqref="C145"/>
    </sheetView>
  </sheetViews>
  <sheetFormatPr defaultColWidth="9.1796875" defaultRowHeight="14.5" x14ac:dyDescent="0.35"/>
  <cols>
    <col min="1" max="1" width="3.7265625" style="9" customWidth="1"/>
    <col min="2" max="2" width="11.453125" style="10" bestFit="1" customWidth="1"/>
    <col min="3" max="3" width="92.81640625" style="12" customWidth="1"/>
    <col min="4" max="4" width="6.26953125" style="10" bestFit="1" customWidth="1"/>
    <col min="5" max="5" width="9.54296875" style="11" bestFit="1" customWidth="1"/>
    <col min="6" max="6" width="14.26953125" style="11" customWidth="1"/>
    <col min="7" max="7" width="14.81640625" style="11" customWidth="1"/>
    <col min="8" max="8" width="14.453125" style="11" customWidth="1"/>
    <col min="9" max="9" width="13.81640625" style="11" customWidth="1"/>
    <col min="10" max="10" width="15.81640625" style="8" bestFit="1" customWidth="1"/>
    <col min="11" max="11" width="9.1796875" style="9"/>
    <col min="12" max="12" width="12.1796875" style="8" bestFit="1" customWidth="1"/>
    <col min="13" max="13" width="10.54296875" style="9" bestFit="1" customWidth="1"/>
    <col min="14" max="16384" width="9.1796875" style="9"/>
  </cols>
  <sheetData>
    <row r="1" spans="1:14" s="8" customFormat="1" ht="24.75" customHeight="1" x14ac:dyDescent="0.35">
      <c r="B1" s="59" t="s">
        <v>127</v>
      </c>
      <c r="C1" s="59"/>
      <c r="D1" s="59"/>
      <c r="E1" s="59"/>
      <c r="F1" s="59"/>
      <c r="G1" s="59"/>
      <c r="H1" s="59"/>
      <c r="I1" s="59"/>
      <c r="J1" s="59"/>
      <c r="K1" s="9"/>
    </row>
    <row r="2" spans="1:14" s="8" customFormat="1" ht="21.75" customHeight="1" x14ac:dyDescent="0.35">
      <c r="B2" s="59"/>
      <c r="C2" s="59"/>
      <c r="D2" s="59"/>
      <c r="E2" s="59"/>
      <c r="F2" s="59"/>
      <c r="G2" s="59"/>
      <c r="H2" s="59"/>
      <c r="I2" s="59"/>
      <c r="J2" s="59"/>
      <c r="K2" s="9"/>
    </row>
    <row r="3" spans="1:14" s="8" customFormat="1" ht="8.25" customHeight="1" x14ac:dyDescent="0.35">
      <c r="B3" s="58"/>
      <c r="C3" s="58"/>
      <c r="D3" s="58"/>
      <c r="E3" s="58"/>
      <c r="F3" s="58"/>
      <c r="G3" s="58"/>
      <c r="H3" s="58"/>
      <c r="I3" s="58"/>
      <c r="J3" s="58"/>
      <c r="K3" s="9"/>
    </row>
    <row r="4" spans="1:14" x14ac:dyDescent="0.35">
      <c r="B4" s="9"/>
      <c r="C4" s="9"/>
      <c r="D4" s="9"/>
      <c r="E4" s="9"/>
      <c r="F4" s="9"/>
      <c r="G4" s="9"/>
      <c r="H4" s="9"/>
      <c r="I4" s="9"/>
      <c r="J4" s="9"/>
    </row>
    <row r="5" spans="1:14" x14ac:dyDescent="0.35">
      <c r="B5" s="1" t="s">
        <v>87</v>
      </c>
      <c r="C5" s="2" t="s">
        <v>88</v>
      </c>
      <c r="D5" s="2"/>
      <c r="E5" s="2"/>
      <c r="F5" s="2"/>
      <c r="G5" s="2"/>
      <c r="H5" s="2"/>
      <c r="I5" s="45" t="s">
        <v>152</v>
      </c>
      <c r="J5" s="3">
        <v>45078</v>
      </c>
    </row>
    <row r="6" spans="1:14" x14ac:dyDescent="0.35">
      <c r="B6" s="4" t="s">
        <v>5</v>
      </c>
      <c r="C6" s="5" t="s">
        <v>6</v>
      </c>
      <c r="D6" s="5"/>
      <c r="E6" s="5"/>
      <c r="F6" s="5"/>
      <c r="G6" s="5"/>
      <c r="H6" s="5"/>
      <c r="I6" s="6"/>
      <c r="J6" s="7"/>
    </row>
    <row r="7" spans="1:14" x14ac:dyDescent="0.35">
      <c r="B7" s="9"/>
      <c r="C7" s="9"/>
      <c r="D7" s="9"/>
      <c r="E7" s="9"/>
      <c r="F7" s="9"/>
      <c r="G7" s="9"/>
      <c r="H7" s="9"/>
      <c r="I7" s="9"/>
      <c r="J7" s="9"/>
    </row>
    <row r="8" spans="1:14" x14ac:dyDescent="0.35">
      <c r="B8" s="27" t="s">
        <v>4</v>
      </c>
      <c r="C8" s="28" t="s">
        <v>3</v>
      </c>
      <c r="D8" s="28" t="s">
        <v>2</v>
      </c>
      <c r="E8" s="28" t="s">
        <v>1</v>
      </c>
      <c r="F8" s="28" t="s">
        <v>117</v>
      </c>
      <c r="G8" s="28" t="s">
        <v>118</v>
      </c>
      <c r="H8" s="28" t="s">
        <v>119</v>
      </c>
      <c r="I8" s="28" t="s">
        <v>120</v>
      </c>
      <c r="J8" s="28" t="s">
        <v>0</v>
      </c>
      <c r="K8" s="10"/>
    </row>
    <row r="9" spans="1:14" s="8" customFormat="1" ht="16.5" customHeight="1" x14ac:dyDescent="0.35">
      <c r="A9" s="9"/>
      <c r="B9" s="38">
        <v>1</v>
      </c>
      <c r="C9" s="39" t="s">
        <v>7</v>
      </c>
      <c r="D9" s="40"/>
      <c r="E9" s="41"/>
      <c r="F9" s="41"/>
      <c r="G9" s="41"/>
      <c r="H9" s="41"/>
      <c r="I9" s="41"/>
      <c r="J9" s="42">
        <f>SUM(J10:J15)</f>
        <v>0</v>
      </c>
      <c r="K9" s="9"/>
      <c r="M9" s="9"/>
      <c r="N9" s="9"/>
    </row>
    <row r="10" spans="1:14" s="8" customFormat="1" ht="15" customHeight="1" x14ac:dyDescent="0.35">
      <c r="A10" s="9"/>
      <c r="B10" s="13" t="s">
        <v>33</v>
      </c>
      <c r="C10" s="14" t="s">
        <v>18</v>
      </c>
      <c r="D10" s="15" t="s">
        <v>71</v>
      </c>
      <c r="E10" s="23">
        <v>1</v>
      </c>
      <c r="F10" s="16">
        <v>0</v>
      </c>
      <c r="G10" s="16">
        <v>0</v>
      </c>
      <c r="H10" s="16">
        <f>E10*F10</f>
        <v>0</v>
      </c>
      <c r="I10" s="16">
        <f>E10*G10</f>
        <v>0</v>
      </c>
      <c r="J10" s="16">
        <f>H10+I10</f>
        <v>0</v>
      </c>
      <c r="K10" s="9"/>
      <c r="M10" s="9"/>
      <c r="N10" s="9"/>
    </row>
    <row r="11" spans="1:14" s="8" customFormat="1" ht="15" customHeight="1" x14ac:dyDescent="0.35">
      <c r="A11" s="9"/>
      <c r="B11" s="13" t="s">
        <v>34</v>
      </c>
      <c r="C11" s="14" t="s">
        <v>22</v>
      </c>
      <c r="D11" s="15" t="s">
        <v>71</v>
      </c>
      <c r="E11" s="23">
        <v>1</v>
      </c>
      <c r="F11" s="16">
        <v>0</v>
      </c>
      <c r="G11" s="16">
        <v>0</v>
      </c>
      <c r="H11" s="16">
        <f t="shared" ref="H11:H14" si="0">E11*F11</f>
        <v>0</v>
      </c>
      <c r="I11" s="16">
        <f t="shared" ref="I11:I14" si="1">E11*G11</f>
        <v>0</v>
      </c>
      <c r="J11" s="16">
        <f t="shared" ref="J11:J14" si="2">H11+I11</f>
        <v>0</v>
      </c>
      <c r="K11" s="9"/>
      <c r="M11" s="9"/>
      <c r="N11" s="9"/>
    </row>
    <row r="12" spans="1:14" s="8" customFormat="1" ht="15" customHeight="1" x14ac:dyDescent="0.35">
      <c r="A12" s="9"/>
      <c r="B12" s="13" t="s">
        <v>35</v>
      </c>
      <c r="C12" s="14" t="s">
        <v>19</v>
      </c>
      <c r="D12" s="15" t="s">
        <v>69</v>
      </c>
      <c r="E12" s="23">
        <v>100</v>
      </c>
      <c r="F12" s="16">
        <v>0</v>
      </c>
      <c r="G12" s="16">
        <v>0</v>
      </c>
      <c r="H12" s="16">
        <f t="shared" si="0"/>
        <v>0</v>
      </c>
      <c r="I12" s="16">
        <f t="shared" si="1"/>
        <v>0</v>
      </c>
      <c r="J12" s="16">
        <f t="shared" si="2"/>
        <v>0</v>
      </c>
      <c r="K12" s="9"/>
      <c r="M12" s="9"/>
      <c r="N12" s="9"/>
    </row>
    <row r="13" spans="1:14" s="8" customFormat="1" ht="15" customHeight="1" x14ac:dyDescent="0.35">
      <c r="A13" s="9"/>
      <c r="B13" s="13" t="s">
        <v>36</v>
      </c>
      <c r="C13" s="14" t="s">
        <v>20</v>
      </c>
      <c r="D13" s="15" t="s">
        <v>69</v>
      </c>
      <c r="E13" s="23">
        <v>400</v>
      </c>
      <c r="F13" s="16">
        <v>0</v>
      </c>
      <c r="G13" s="16">
        <v>0</v>
      </c>
      <c r="H13" s="16">
        <f t="shared" si="0"/>
        <v>0</v>
      </c>
      <c r="I13" s="16">
        <f t="shared" si="1"/>
        <v>0</v>
      </c>
      <c r="J13" s="16">
        <f t="shared" si="2"/>
        <v>0</v>
      </c>
      <c r="K13" s="9"/>
      <c r="M13" s="9"/>
      <c r="N13" s="9"/>
    </row>
    <row r="14" spans="1:14" s="8" customFormat="1" ht="15" customHeight="1" x14ac:dyDescent="0.35">
      <c r="A14" s="9"/>
      <c r="B14" s="13" t="s">
        <v>37</v>
      </c>
      <c r="C14" s="14" t="s">
        <v>67</v>
      </c>
      <c r="D14" s="15" t="s">
        <v>69</v>
      </c>
      <c r="E14" s="23">
        <v>1000</v>
      </c>
      <c r="F14" s="16">
        <v>0</v>
      </c>
      <c r="G14" s="16">
        <v>0</v>
      </c>
      <c r="H14" s="16">
        <f t="shared" si="0"/>
        <v>0</v>
      </c>
      <c r="I14" s="16">
        <f t="shared" si="1"/>
        <v>0</v>
      </c>
      <c r="J14" s="16">
        <f t="shared" si="2"/>
        <v>0</v>
      </c>
      <c r="K14" s="9"/>
      <c r="M14" s="9"/>
      <c r="N14" s="9"/>
    </row>
    <row r="15" spans="1:14" s="8" customFormat="1" ht="15" customHeight="1" x14ac:dyDescent="0.35">
      <c r="A15" s="9"/>
      <c r="B15" s="13" t="s">
        <v>38</v>
      </c>
      <c r="C15" s="14" t="s">
        <v>128</v>
      </c>
      <c r="D15" s="15" t="s">
        <v>71</v>
      </c>
      <c r="E15" s="23">
        <v>1</v>
      </c>
      <c r="F15" s="16">
        <v>0</v>
      </c>
      <c r="G15" s="16">
        <v>0</v>
      </c>
      <c r="H15" s="16">
        <f t="shared" ref="H15" si="3">E15*F15</f>
        <v>0</v>
      </c>
      <c r="I15" s="16">
        <f t="shared" ref="I15" si="4">E15*G15</f>
        <v>0</v>
      </c>
      <c r="J15" s="16">
        <f t="shared" ref="J15" si="5">H15+I15</f>
        <v>0</v>
      </c>
      <c r="K15" s="9"/>
      <c r="M15" s="9"/>
      <c r="N15" s="9"/>
    </row>
    <row r="16" spans="1:14" ht="10.5" customHeight="1" x14ac:dyDescent="0.35">
      <c r="B16" s="17"/>
      <c r="C16" s="34"/>
      <c r="D16" s="35"/>
      <c r="E16" s="36"/>
      <c r="F16" s="20"/>
      <c r="G16" s="20"/>
      <c r="H16" s="20"/>
      <c r="I16" s="20"/>
      <c r="J16" s="20"/>
    </row>
    <row r="17" spans="2:10" ht="18.75" customHeight="1" x14ac:dyDescent="0.35">
      <c r="B17" s="38">
        <v>2</v>
      </c>
      <c r="C17" s="39" t="s">
        <v>122</v>
      </c>
      <c r="D17" s="40"/>
      <c r="E17" s="41"/>
      <c r="F17" s="41"/>
      <c r="G17" s="41"/>
      <c r="H17" s="41"/>
      <c r="I17" s="41"/>
      <c r="J17" s="42" t="e">
        <f>J18+J20+J35+J71+J80+#REF!+J83+J85+J87+J118</f>
        <v>#REF!</v>
      </c>
    </row>
    <row r="18" spans="2:10" x14ac:dyDescent="0.35">
      <c r="B18" s="29" t="s">
        <v>9</v>
      </c>
      <c r="C18" s="30" t="s">
        <v>123</v>
      </c>
      <c r="D18" s="31"/>
      <c r="E18" s="32"/>
      <c r="F18" s="32"/>
      <c r="G18" s="32"/>
      <c r="H18" s="32"/>
      <c r="I18" s="32"/>
      <c r="J18" s="33">
        <f>J19</f>
        <v>0</v>
      </c>
    </row>
    <row r="19" spans="2:10" x14ac:dyDescent="0.35">
      <c r="B19" s="13" t="s">
        <v>39</v>
      </c>
      <c r="C19" s="14" t="s">
        <v>155</v>
      </c>
      <c r="D19" s="15" t="s">
        <v>71</v>
      </c>
      <c r="E19" s="26">
        <v>1</v>
      </c>
      <c r="F19" s="16">
        <v>0</v>
      </c>
      <c r="G19" s="16">
        <v>0</v>
      </c>
      <c r="H19" s="16">
        <f t="shared" ref="H19" si="6">E19*F19</f>
        <v>0</v>
      </c>
      <c r="I19" s="16">
        <f t="shared" ref="I19" si="7">E19*G19</f>
        <v>0</v>
      </c>
      <c r="J19" s="16">
        <f t="shared" ref="J19" si="8">H19+I19</f>
        <v>0</v>
      </c>
    </row>
    <row r="20" spans="2:10" x14ac:dyDescent="0.35">
      <c r="B20" s="29" t="s">
        <v>10</v>
      </c>
      <c r="C20" s="30" t="s">
        <v>79</v>
      </c>
      <c r="D20" s="31"/>
      <c r="E20" s="32"/>
      <c r="F20" s="32"/>
      <c r="G20" s="32"/>
      <c r="H20" s="32"/>
      <c r="I20" s="32"/>
      <c r="J20" s="33">
        <f>SUM(J21:J34)</f>
        <v>0</v>
      </c>
    </row>
    <row r="21" spans="2:10" ht="15" customHeight="1" x14ac:dyDescent="0.35">
      <c r="B21" s="13" t="s">
        <v>40</v>
      </c>
      <c r="C21" s="14" t="s">
        <v>23</v>
      </c>
      <c r="D21" s="15" t="s">
        <v>70</v>
      </c>
      <c r="E21" s="26">
        <v>1</v>
      </c>
      <c r="F21" s="16">
        <v>0</v>
      </c>
      <c r="G21" s="16">
        <v>0</v>
      </c>
      <c r="H21" s="16">
        <f t="shared" ref="H21:H23" si="9">E21*F21</f>
        <v>0</v>
      </c>
      <c r="I21" s="16">
        <f t="shared" ref="I21:I23" si="10">E21*G21</f>
        <v>0</v>
      </c>
      <c r="J21" s="16">
        <f t="shared" ref="J21:J23" si="11">H21+I21</f>
        <v>0</v>
      </c>
    </row>
    <row r="22" spans="2:10" ht="15" customHeight="1" x14ac:dyDescent="0.35">
      <c r="B22" s="13" t="s">
        <v>41</v>
      </c>
      <c r="C22" s="14" t="s">
        <v>81</v>
      </c>
      <c r="D22" s="15" t="s">
        <v>68</v>
      </c>
      <c r="E22" s="26">
        <v>60</v>
      </c>
      <c r="F22" s="16">
        <v>0</v>
      </c>
      <c r="G22" s="16">
        <v>0</v>
      </c>
      <c r="H22" s="16">
        <f t="shared" si="9"/>
        <v>0</v>
      </c>
      <c r="I22" s="16">
        <f t="shared" si="10"/>
        <v>0</v>
      </c>
      <c r="J22" s="16">
        <f t="shared" si="11"/>
        <v>0</v>
      </c>
    </row>
    <row r="23" spans="2:10" ht="15" customHeight="1" x14ac:dyDescent="0.35">
      <c r="B23" s="13" t="s">
        <v>42</v>
      </c>
      <c r="C23" s="14" t="s">
        <v>82</v>
      </c>
      <c r="D23" s="15" t="s">
        <v>68</v>
      </c>
      <c r="E23" s="26">
        <v>30</v>
      </c>
      <c r="F23" s="16">
        <v>0</v>
      </c>
      <c r="G23" s="16">
        <v>0</v>
      </c>
      <c r="H23" s="16">
        <f t="shared" si="9"/>
        <v>0</v>
      </c>
      <c r="I23" s="16">
        <f t="shared" si="10"/>
        <v>0</v>
      </c>
      <c r="J23" s="16">
        <f t="shared" si="11"/>
        <v>0</v>
      </c>
    </row>
    <row r="24" spans="2:10" ht="15" customHeight="1" x14ac:dyDescent="0.35">
      <c r="B24" s="13" t="s">
        <v>43</v>
      </c>
      <c r="C24" s="14" t="s">
        <v>24</v>
      </c>
      <c r="D24" s="15" t="s">
        <v>70</v>
      </c>
      <c r="E24" s="26">
        <v>40</v>
      </c>
      <c r="F24" s="16">
        <v>0</v>
      </c>
      <c r="G24" s="16">
        <v>0</v>
      </c>
      <c r="H24" s="16">
        <f t="shared" ref="H24:H34" si="12">E24*F24</f>
        <v>0</v>
      </c>
      <c r="I24" s="16">
        <f t="shared" ref="I24:I34" si="13">E24*G24</f>
        <v>0</v>
      </c>
      <c r="J24" s="16">
        <f t="shared" ref="J24:J34" si="14">H24+I24</f>
        <v>0</v>
      </c>
    </row>
    <row r="25" spans="2:10" ht="15" customHeight="1" x14ac:dyDescent="0.35">
      <c r="B25" s="13" t="s">
        <v>44</v>
      </c>
      <c r="C25" s="14" t="s">
        <v>25</v>
      </c>
      <c r="D25" s="15" t="s">
        <v>70</v>
      </c>
      <c r="E25" s="26">
        <v>40</v>
      </c>
      <c r="F25" s="16">
        <v>0</v>
      </c>
      <c r="G25" s="16">
        <v>0</v>
      </c>
      <c r="H25" s="16">
        <f t="shared" si="12"/>
        <v>0</v>
      </c>
      <c r="I25" s="16">
        <f t="shared" si="13"/>
        <v>0</v>
      </c>
      <c r="J25" s="16">
        <f t="shared" si="14"/>
        <v>0</v>
      </c>
    </row>
    <row r="26" spans="2:10" ht="15" customHeight="1" x14ac:dyDescent="0.35">
      <c r="B26" s="13" t="s">
        <v>45</v>
      </c>
      <c r="C26" s="14" t="s">
        <v>26</v>
      </c>
      <c r="D26" s="15" t="s">
        <v>70</v>
      </c>
      <c r="E26" s="26">
        <v>4</v>
      </c>
      <c r="F26" s="16">
        <v>0</v>
      </c>
      <c r="G26" s="16">
        <v>0</v>
      </c>
      <c r="H26" s="16">
        <f t="shared" si="12"/>
        <v>0</v>
      </c>
      <c r="I26" s="16">
        <f t="shared" si="13"/>
        <v>0</v>
      </c>
      <c r="J26" s="16">
        <f t="shared" si="14"/>
        <v>0</v>
      </c>
    </row>
    <row r="27" spans="2:10" ht="15" customHeight="1" x14ac:dyDescent="0.35">
      <c r="B27" s="13" t="s">
        <v>46</v>
      </c>
      <c r="C27" s="14" t="s">
        <v>27</v>
      </c>
      <c r="D27" s="15" t="s">
        <v>70</v>
      </c>
      <c r="E27" s="26">
        <v>4</v>
      </c>
      <c r="F27" s="16">
        <v>0</v>
      </c>
      <c r="G27" s="16">
        <v>0</v>
      </c>
      <c r="H27" s="16">
        <f t="shared" si="12"/>
        <v>0</v>
      </c>
      <c r="I27" s="16">
        <f t="shared" si="13"/>
        <v>0</v>
      </c>
      <c r="J27" s="16">
        <f t="shared" si="14"/>
        <v>0</v>
      </c>
    </row>
    <row r="28" spans="2:10" ht="15" customHeight="1" x14ac:dyDescent="0.35">
      <c r="B28" s="13" t="s">
        <v>47</v>
      </c>
      <c r="C28" s="14" t="s">
        <v>28</v>
      </c>
      <c r="D28" s="15" t="s">
        <v>70</v>
      </c>
      <c r="E28" s="26">
        <v>12</v>
      </c>
      <c r="F28" s="16">
        <v>0</v>
      </c>
      <c r="G28" s="16">
        <v>0</v>
      </c>
      <c r="H28" s="16">
        <f t="shared" si="12"/>
        <v>0</v>
      </c>
      <c r="I28" s="16">
        <f t="shared" si="13"/>
        <v>0</v>
      </c>
      <c r="J28" s="16">
        <f t="shared" si="14"/>
        <v>0</v>
      </c>
    </row>
    <row r="29" spans="2:10" ht="29" x14ac:dyDescent="0.35">
      <c r="B29" s="13" t="s">
        <v>48</v>
      </c>
      <c r="C29" s="14" t="s">
        <v>83</v>
      </c>
      <c r="D29" s="15" t="s">
        <v>68</v>
      </c>
      <c r="E29" s="26">
        <v>60</v>
      </c>
      <c r="F29" s="16">
        <v>0</v>
      </c>
      <c r="G29" s="16">
        <v>0</v>
      </c>
      <c r="H29" s="16">
        <f t="shared" si="12"/>
        <v>0</v>
      </c>
      <c r="I29" s="16">
        <f t="shared" si="13"/>
        <v>0</v>
      </c>
      <c r="J29" s="16">
        <f t="shared" si="14"/>
        <v>0</v>
      </c>
    </row>
    <row r="30" spans="2:10" ht="15" customHeight="1" x14ac:dyDescent="0.35">
      <c r="B30" s="13" t="s">
        <v>78</v>
      </c>
      <c r="C30" s="14" t="s">
        <v>153</v>
      </c>
      <c r="D30" s="15" t="s">
        <v>69</v>
      </c>
      <c r="E30" s="26">
        <v>50</v>
      </c>
      <c r="F30" s="16">
        <v>0</v>
      </c>
      <c r="G30" s="16">
        <v>0</v>
      </c>
      <c r="H30" s="16">
        <f t="shared" si="12"/>
        <v>0</v>
      </c>
      <c r="I30" s="16">
        <f t="shared" si="13"/>
        <v>0</v>
      </c>
      <c r="J30" s="16">
        <f t="shared" si="14"/>
        <v>0</v>
      </c>
    </row>
    <row r="31" spans="2:10" ht="15" customHeight="1" x14ac:dyDescent="0.35">
      <c r="B31" s="13" t="s">
        <v>129</v>
      </c>
      <c r="C31" s="14" t="s">
        <v>150</v>
      </c>
      <c r="D31" s="15" t="s">
        <v>69</v>
      </c>
      <c r="E31" s="26">
        <v>50</v>
      </c>
      <c r="F31" s="16">
        <v>0</v>
      </c>
      <c r="G31" s="16">
        <v>0</v>
      </c>
      <c r="H31" s="16">
        <f t="shared" si="12"/>
        <v>0</v>
      </c>
      <c r="I31" s="16">
        <f t="shared" si="13"/>
        <v>0</v>
      </c>
      <c r="J31" s="16">
        <f t="shared" si="14"/>
        <v>0</v>
      </c>
    </row>
    <row r="32" spans="2:10" ht="15" customHeight="1" x14ac:dyDescent="0.35">
      <c r="B32" s="13" t="s">
        <v>130</v>
      </c>
      <c r="C32" s="14" t="s">
        <v>84</v>
      </c>
      <c r="D32" s="15" t="s">
        <v>69</v>
      </c>
      <c r="E32" s="26">
        <v>85</v>
      </c>
      <c r="F32" s="16">
        <v>0</v>
      </c>
      <c r="G32" s="16">
        <v>0</v>
      </c>
      <c r="H32" s="16">
        <f t="shared" si="12"/>
        <v>0</v>
      </c>
      <c r="I32" s="16">
        <f t="shared" si="13"/>
        <v>0</v>
      </c>
      <c r="J32" s="16">
        <f t="shared" si="14"/>
        <v>0</v>
      </c>
    </row>
    <row r="33" spans="2:10" ht="15" customHeight="1" x14ac:dyDescent="0.35">
      <c r="B33" s="13" t="s">
        <v>131</v>
      </c>
      <c r="C33" s="14" t="s">
        <v>85</v>
      </c>
      <c r="D33" s="15" t="s">
        <v>70</v>
      </c>
      <c r="E33" s="26">
        <v>8</v>
      </c>
      <c r="F33" s="16">
        <v>0</v>
      </c>
      <c r="G33" s="16">
        <v>0</v>
      </c>
      <c r="H33" s="16">
        <f t="shared" si="12"/>
        <v>0</v>
      </c>
      <c r="I33" s="16">
        <f t="shared" si="13"/>
        <v>0</v>
      </c>
      <c r="J33" s="16">
        <f t="shared" si="14"/>
        <v>0</v>
      </c>
    </row>
    <row r="34" spans="2:10" ht="15" customHeight="1" x14ac:dyDescent="0.35">
      <c r="B34" s="13" t="s">
        <v>151</v>
      </c>
      <c r="C34" s="14" t="s">
        <v>86</v>
      </c>
      <c r="D34" s="15" t="s">
        <v>69</v>
      </c>
      <c r="E34" s="26">
        <v>60</v>
      </c>
      <c r="F34" s="16">
        <v>0</v>
      </c>
      <c r="G34" s="16">
        <v>0</v>
      </c>
      <c r="H34" s="16">
        <f t="shared" si="12"/>
        <v>0</v>
      </c>
      <c r="I34" s="16">
        <f t="shared" si="13"/>
        <v>0</v>
      </c>
      <c r="J34" s="16">
        <f t="shared" si="14"/>
        <v>0</v>
      </c>
    </row>
    <row r="35" spans="2:10" x14ac:dyDescent="0.35">
      <c r="B35" s="29" t="s">
        <v>11</v>
      </c>
      <c r="C35" s="30" t="s">
        <v>92</v>
      </c>
      <c r="D35" s="31"/>
      <c r="E35" s="32"/>
      <c r="F35" s="32"/>
      <c r="G35" s="32"/>
      <c r="H35" s="32"/>
      <c r="I35" s="32"/>
      <c r="J35" s="33">
        <f>SUM(J36:J70)</f>
        <v>0</v>
      </c>
    </row>
    <row r="36" spans="2:10" ht="15" customHeight="1" x14ac:dyDescent="0.35">
      <c r="B36" s="13" t="s">
        <v>49</v>
      </c>
      <c r="C36" s="14" t="s">
        <v>181</v>
      </c>
      <c r="D36" s="15" t="s">
        <v>68</v>
      </c>
      <c r="E36" s="26">
        <v>135</v>
      </c>
      <c r="F36" s="16">
        <v>0</v>
      </c>
      <c r="G36" s="16">
        <v>0</v>
      </c>
      <c r="H36" s="16">
        <f t="shared" ref="H36" si="15">E36*F36</f>
        <v>0</v>
      </c>
      <c r="I36" s="16">
        <f t="shared" ref="I36" si="16">E36*G36</f>
        <v>0</v>
      </c>
      <c r="J36" s="16">
        <f t="shared" ref="J36" si="17">H36+I36</f>
        <v>0</v>
      </c>
    </row>
    <row r="37" spans="2:10" ht="15" customHeight="1" x14ac:dyDescent="0.35">
      <c r="B37" s="13" t="s">
        <v>50</v>
      </c>
      <c r="C37" s="14" t="s">
        <v>182</v>
      </c>
      <c r="D37" s="15" t="s">
        <v>68</v>
      </c>
      <c r="E37" s="26">
        <v>135</v>
      </c>
      <c r="F37" s="16">
        <v>0</v>
      </c>
      <c r="G37" s="16">
        <v>0</v>
      </c>
      <c r="H37" s="16">
        <f t="shared" ref="H37:H70" si="18">E37*F37</f>
        <v>0</v>
      </c>
      <c r="I37" s="16">
        <f t="shared" ref="I37:I70" si="19">E37*G37</f>
        <v>0</v>
      </c>
      <c r="J37" s="16">
        <f t="shared" ref="J37:J70" si="20">H37+I37</f>
        <v>0</v>
      </c>
    </row>
    <row r="38" spans="2:10" ht="15" customHeight="1" x14ac:dyDescent="0.35">
      <c r="B38" s="13" t="s">
        <v>51</v>
      </c>
      <c r="C38" s="14" t="s">
        <v>183</v>
      </c>
      <c r="D38" s="15" t="s">
        <v>68</v>
      </c>
      <c r="E38" s="26">
        <v>70</v>
      </c>
      <c r="F38" s="16">
        <v>0</v>
      </c>
      <c r="G38" s="16">
        <v>0</v>
      </c>
      <c r="H38" s="16">
        <f t="shared" ref="H38:H63" si="21">E38*F38</f>
        <v>0</v>
      </c>
      <c r="I38" s="16">
        <f t="shared" ref="I38:I63" si="22">E38*G38</f>
        <v>0</v>
      </c>
      <c r="J38" s="16">
        <f t="shared" ref="J38:J63" si="23">H38+I38</f>
        <v>0</v>
      </c>
    </row>
    <row r="39" spans="2:10" ht="15" customHeight="1" x14ac:dyDescent="0.35">
      <c r="B39" s="13" t="s">
        <v>76</v>
      </c>
      <c r="C39" s="14" t="s">
        <v>184</v>
      </c>
      <c r="D39" s="15" t="s">
        <v>68</v>
      </c>
      <c r="E39" s="26">
        <v>30</v>
      </c>
      <c r="F39" s="16">
        <v>0</v>
      </c>
      <c r="G39" s="16">
        <v>0</v>
      </c>
      <c r="H39" s="16">
        <f t="shared" si="21"/>
        <v>0</v>
      </c>
      <c r="I39" s="16">
        <f t="shared" si="22"/>
        <v>0</v>
      </c>
      <c r="J39" s="16">
        <f t="shared" si="23"/>
        <v>0</v>
      </c>
    </row>
    <row r="40" spans="2:10" ht="15" customHeight="1" x14ac:dyDescent="0.35">
      <c r="B40" s="13" t="s">
        <v>132</v>
      </c>
      <c r="C40" s="14" t="s">
        <v>185</v>
      </c>
      <c r="D40" s="15" t="s">
        <v>68</v>
      </c>
      <c r="E40" s="26">
        <v>30</v>
      </c>
      <c r="F40" s="16">
        <v>0</v>
      </c>
      <c r="G40" s="16">
        <v>0</v>
      </c>
      <c r="H40" s="16">
        <f t="shared" si="21"/>
        <v>0</v>
      </c>
      <c r="I40" s="16">
        <f t="shared" si="22"/>
        <v>0</v>
      </c>
      <c r="J40" s="16">
        <f t="shared" si="23"/>
        <v>0</v>
      </c>
    </row>
    <row r="41" spans="2:10" ht="15" customHeight="1" x14ac:dyDescent="0.35">
      <c r="B41" s="13" t="s">
        <v>133</v>
      </c>
      <c r="C41" s="14" t="s">
        <v>214</v>
      </c>
      <c r="D41" s="15" t="s">
        <v>68</v>
      </c>
      <c r="E41" s="26">
        <v>300</v>
      </c>
      <c r="F41" s="16">
        <v>0</v>
      </c>
      <c r="G41" s="16">
        <v>0</v>
      </c>
      <c r="H41" s="16">
        <f t="shared" si="21"/>
        <v>0</v>
      </c>
      <c r="I41" s="16">
        <f t="shared" si="22"/>
        <v>0</v>
      </c>
      <c r="J41" s="16">
        <f t="shared" si="23"/>
        <v>0</v>
      </c>
    </row>
    <row r="42" spans="2:10" ht="15" customHeight="1" x14ac:dyDescent="0.35">
      <c r="B42" s="13" t="s">
        <v>134</v>
      </c>
      <c r="C42" s="14" t="s">
        <v>215</v>
      </c>
      <c r="D42" s="15" t="s">
        <v>68</v>
      </c>
      <c r="E42" s="26">
        <v>50</v>
      </c>
      <c r="F42" s="16">
        <v>0</v>
      </c>
      <c r="G42" s="16">
        <v>0</v>
      </c>
      <c r="H42" s="16">
        <f t="shared" si="21"/>
        <v>0</v>
      </c>
      <c r="I42" s="16">
        <f t="shared" si="22"/>
        <v>0</v>
      </c>
      <c r="J42" s="16">
        <f t="shared" si="23"/>
        <v>0</v>
      </c>
    </row>
    <row r="43" spans="2:10" ht="15" customHeight="1" x14ac:dyDescent="0.35">
      <c r="B43" s="13" t="s">
        <v>135</v>
      </c>
      <c r="C43" s="14" t="s">
        <v>186</v>
      </c>
      <c r="D43" s="15" t="s">
        <v>68</v>
      </c>
      <c r="E43" s="26">
        <v>50</v>
      </c>
      <c r="F43" s="16">
        <v>0</v>
      </c>
      <c r="G43" s="16">
        <v>0</v>
      </c>
      <c r="H43" s="16">
        <f t="shared" si="21"/>
        <v>0</v>
      </c>
      <c r="I43" s="16">
        <f t="shared" si="22"/>
        <v>0</v>
      </c>
      <c r="J43" s="16">
        <f t="shared" si="23"/>
        <v>0</v>
      </c>
    </row>
    <row r="44" spans="2:10" ht="15" customHeight="1" x14ac:dyDescent="0.35">
      <c r="B44" s="13" t="s">
        <v>136</v>
      </c>
      <c r="C44" s="14" t="s">
        <v>187</v>
      </c>
      <c r="D44" s="15" t="s">
        <v>68</v>
      </c>
      <c r="E44" s="26">
        <v>240</v>
      </c>
      <c r="F44" s="16">
        <v>0</v>
      </c>
      <c r="G44" s="16">
        <v>0</v>
      </c>
      <c r="H44" s="16">
        <f t="shared" si="21"/>
        <v>0</v>
      </c>
      <c r="I44" s="16">
        <f t="shared" si="22"/>
        <v>0</v>
      </c>
      <c r="J44" s="16">
        <f t="shared" si="23"/>
        <v>0</v>
      </c>
    </row>
    <row r="45" spans="2:10" ht="15" customHeight="1" x14ac:dyDescent="0.35">
      <c r="B45" s="13" t="s">
        <v>137</v>
      </c>
      <c r="C45" s="14" t="s">
        <v>188</v>
      </c>
      <c r="D45" s="15" t="s">
        <v>68</v>
      </c>
      <c r="E45" s="26">
        <v>50</v>
      </c>
      <c r="F45" s="16">
        <v>0</v>
      </c>
      <c r="G45" s="16">
        <v>0</v>
      </c>
      <c r="H45" s="16">
        <f t="shared" si="21"/>
        <v>0</v>
      </c>
      <c r="I45" s="16">
        <f t="shared" si="22"/>
        <v>0</v>
      </c>
      <c r="J45" s="16">
        <f t="shared" si="23"/>
        <v>0</v>
      </c>
    </row>
    <row r="46" spans="2:10" ht="15" customHeight="1" x14ac:dyDescent="0.35">
      <c r="B46" s="13" t="s">
        <v>156</v>
      </c>
      <c r="C46" s="14" t="s">
        <v>189</v>
      </c>
      <c r="D46" s="15" t="s">
        <v>68</v>
      </c>
      <c r="E46" s="26">
        <v>50</v>
      </c>
      <c r="F46" s="16">
        <v>0</v>
      </c>
      <c r="G46" s="16">
        <v>0</v>
      </c>
      <c r="H46" s="16">
        <f t="shared" si="21"/>
        <v>0</v>
      </c>
      <c r="I46" s="16">
        <f t="shared" si="22"/>
        <v>0</v>
      </c>
      <c r="J46" s="16">
        <f t="shared" si="23"/>
        <v>0</v>
      </c>
    </row>
    <row r="47" spans="2:10" ht="15" customHeight="1" x14ac:dyDescent="0.35">
      <c r="B47" s="13" t="s">
        <v>157</v>
      </c>
      <c r="C47" s="14" t="s">
        <v>190</v>
      </c>
      <c r="D47" s="15" t="s">
        <v>68</v>
      </c>
      <c r="E47" s="26">
        <v>110</v>
      </c>
      <c r="F47" s="16">
        <v>0</v>
      </c>
      <c r="G47" s="16">
        <v>0</v>
      </c>
      <c r="H47" s="16">
        <f t="shared" si="21"/>
        <v>0</v>
      </c>
      <c r="I47" s="16">
        <f t="shared" si="22"/>
        <v>0</v>
      </c>
      <c r="J47" s="16">
        <f t="shared" si="23"/>
        <v>0</v>
      </c>
    </row>
    <row r="48" spans="2:10" ht="15" customHeight="1" x14ac:dyDescent="0.35">
      <c r="B48" s="13" t="s">
        <v>158</v>
      </c>
      <c r="C48" s="14" t="s">
        <v>191</v>
      </c>
      <c r="D48" s="15" t="s">
        <v>68</v>
      </c>
      <c r="E48" s="26">
        <v>100</v>
      </c>
      <c r="F48" s="16">
        <v>0</v>
      </c>
      <c r="G48" s="16">
        <v>0</v>
      </c>
      <c r="H48" s="16">
        <f t="shared" si="21"/>
        <v>0</v>
      </c>
      <c r="I48" s="16">
        <f t="shared" si="22"/>
        <v>0</v>
      </c>
      <c r="J48" s="16">
        <f t="shared" si="23"/>
        <v>0</v>
      </c>
    </row>
    <row r="49" spans="2:10" ht="15" customHeight="1" x14ac:dyDescent="0.35">
      <c r="B49" s="13" t="s">
        <v>159</v>
      </c>
      <c r="C49" s="14" t="s">
        <v>192</v>
      </c>
      <c r="D49" s="15" t="s">
        <v>68</v>
      </c>
      <c r="E49" s="26">
        <v>100</v>
      </c>
      <c r="F49" s="16">
        <v>0</v>
      </c>
      <c r="G49" s="16">
        <v>0</v>
      </c>
      <c r="H49" s="16">
        <f t="shared" si="21"/>
        <v>0</v>
      </c>
      <c r="I49" s="16">
        <f t="shared" si="22"/>
        <v>0</v>
      </c>
      <c r="J49" s="16">
        <f t="shared" si="23"/>
        <v>0</v>
      </c>
    </row>
    <row r="50" spans="2:10" ht="15" customHeight="1" x14ac:dyDescent="0.35">
      <c r="B50" s="13" t="s">
        <v>160</v>
      </c>
      <c r="C50" s="14" t="s">
        <v>193</v>
      </c>
      <c r="D50" s="15" t="s">
        <v>68</v>
      </c>
      <c r="E50" s="26">
        <v>30</v>
      </c>
      <c r="F50" s="16">
        <v>0</v>
      </c>
      <c r="G50" s="16">
        <v>0</v>
      </c>
      <c r="H50" s="16">
        <f t="shared" si="21"/>
        <v>0</v>
      </c>
      <c r="I50" s="16">
        <f t="shared" si="22"/>
        <v>0</v>
      </c>
      <c r="J50" s="16">
        <f t="shared" si="23"/>
        <v>0</v>
      </c>
    </row>
    <row r="51" spans="2:10" ht="15" customHeight="1" x14ac:dyDescent="0.35">
      <c r="B51" s="13" t="s">
        <v>161</v>
      </c>
      <c r="C51" s="14" t="s">
        <v>194</v>
      </c>
      <c r="D51" s="15" t="s">
        <v>68</v>
      </c>
      <c r="E51" s="26">
        <v>80</v>
      </c>
      <c r="F51" s="16">
        <v>0</v>
      </c>
      <c r="G51" s="16">
        <v>0</v>
      </c>
      <c r="H51" s="16">
        <f t="shared" si="21"/>
        <v>0</v>
      </c>
      <c r="I51" s="16">
        <f t="shared" si="22"/>
        <v>0</v>
      </c>
      <c r="J51" s="16">
        <f t="shared" si="23"/>
        <v>0</v>
      </c>
    </row>
    <row r="52" spans="2:10" ht="15" customHeight="1" x14ac:dyDescent="0.35">
      <c r="B52" s="13" t="s">
        <v>162</v>
      </c>
      <c r="C52" s="14" t="s">
        <v>195</v>
      </c>
      <c r="D52" s="15" t="s">
        <v>68</v>
      </c>
      <c r="E52" s="26">
        <v>80</v>
      </c>
      <c r="F52" s="16">
        <v>0</v>
      </c>
      <c r="G52" s="16">
        <v>0</v>
      </c>
      <c r="H52" s="16">
        <f t="shared" si="21"/>
        <v>0</v>
      </c>
      <c r="I52" s="16">
        <f t="shared" si="22"/>
        <v>0</v>
      </c>
      <c r="J52" s="16">
        <f t="shared" si="23"/>
        <v>0</v>
      </c>
    </row>
    <row r="53" spans="2:10" ht="15" customHeight="1" x14ac:dyDescent="0.35">
      <c r="B53" s="13" t="s">
        <v>163</v>
      </c>
      <c r="C53" s="14" t="s">
        <v>196</v>
      </c>
      <c r="D53" s="15" t="s">
        <v>68</v>
      </c>
      <c r="E53" s="26">
        <v>300</v>
      </c>
      <c r="F53" s="16">
        <v>0</v>
      </c>
      <c r="G53" s="16">
        <v>0</v>
      </c>
      <c r="H53" s="16">
        <f t="shared" si="21"/>
        <v>0</v>
      </c>
      <c r="I53" s="16">
        <f t="shared" si="22"/>
        <v>0</v>
      </c>
      <c r="J53" s="16">
        <f t="shared" si="23"/>
        <v>0</v>
      </c>
    </row>
    <row r="54" spans="2:10" ht="15" customHeight="1" x14ac:dyDescent="0.35">
      <c r="B54" s="13" t="s">
        <v>164</v>
      </c>
      <c r="C54" s="14" t="s">
        <v>197</v>
      </c>
      <c r="D54" s="15" t="s">
        <v>68</v>
      </c>
      <c r="E54" s="26">
        <v>150</v>
      </c>
      <c r="F54" s="16">
        <v>0</v>
      </c>
      <c r="G54" s="16">
        <v>0</v>
      </c>
      <c r="H54" s="16">
        <f t="shared" si="21"/>
        <v>0</v>
      </c>
      <c r="I54" s="16">
        <f t="shared" si="22"/>
        <v>0</v>
      </c>
      <c r="J54" s="16">
        <f t="shared" si="23"/>
        <v>0</v>
      </c>
    </row>
    <row r="55" spans="2:10" ht="15" customHeight="1" x14ac:dyDescent="0.35">
      <c r="B55" s="13" t="s">
        <v>165</v>
      </c>
      <c r="C55" s="14" t="s">
        <v>198</v>
      </c>
      <c r="D55" s="15" t="s">
        <v>68</v>
      </c>
      <c r="E55" s="26">
        <v>40</v>
      </c>
      <c r="F55" s="16">
        <v>0</v>
      </c>
      <c r="G55" s="16">
        <v>0</v>
      </c>
      <c r="H55" s="16">
        <f t="shared" si="21"/>
        <v>0</v>
      </c>
      <c r="I55" s="16">
        <f t="shared" si="22"/>
        <v>0</v>
      </c>
      <c r="J55" s="16">
        <f t="shared" si="23"/>
        <v>0</v>
      </c>
    </row>
    <row r="56" spans="2:10" ht="15" customHeight="1" x14ac:dyDescent="0.35">
      <c r="B56" s="13" t="s">
        <v>166</v>
      </c>
      <c r="C56" s="14" t="s">
        <v>199</v>
      </c>
      <c r="D56" s="15" t="s">
        <v>68</v>
      </c>
      <c r="E56" s="26">
        <v>900</v>
      </c>
      <c r="F56" s="16">
        <v>0</v>
      </c>
      <c r="G56" s="16">
        <v>0</v>
      </c>
      <c r="H56" s="16">
        <f t="shared" si="21"/>
        <v>0</v>
      </c>
      <c r="I56" s="16">
        <f t="shared" si="22"/>
        <v>0</v>
      </c>
      <c r="J56" s="16">
        <f t="shared" si="23"/>
        <v>0</v>
      </c>
    </row>
    <row r="57" spans="2:10" ht="15" customHeight="1" x14ac:dyDescent="0.35">
      <c r="B57" s="13" t="s">
        <v>167</v>
      </c>
      <c r="C57" s="14" t="s">
        <v>200</v>
      </c>
      <c r="D57" s="15" t="s">
        <v>68</v>
      </c>
      <c r="E57" s="26">
        <v>300</v>
      </c>
      <c r="F57" s="16">
        <v>0</v>
      </c>
      <c r="G57" s="16">
        <v>0</v>
      </c>
      <c r="H57" s="16">
        <f t="shared" si="21"/>
        <v>0</v>
      </c>
      <c r="I57" s="16">
        <f t="shared" si="22"/>
        <v>0</v>
      </c>
      <c r="J57" s="16">
        <f t="shared" si="23"/>
        <v>0</v>
      </c>
    </row>
    <row r="58" spans="2:10" ht="15" customHeight="1" x14ac:dyDescent="0.35">
      <c r="B58" s="13" t="s">
        <v>168</v>
      </c>
      <c r="C58" s="14" t="s">
        <v>201</v>
      </c>
      <c r="D58" s="15" t="s">
        <v>68</v>
      </c>
      <c r="E58" s="26">
        <v>400</v>
      </c>
      <c r="F58" s="16">
        <v>0</v>
      </c>
      <c r="G58" s="16">
        <v>0</v>
      </c>
      <c r="H58" s="16">
        <f t="shared" si="21"/>
        <v>0</v>
      </c>
      <c r="I58" s="16">
        <f t="shared" si="22"/>
        <v>0</v>
      </c>
      <c r="J58" s="16">
        <f t="shared" si="23"/>
        <v>0</v>
      </c>
    </row>
    <row r="59" spans="2:10" ht="15" customHeight="1" x14ac:dyDescent="0.35">
      <c r="B59" s="13" t="s">
        <v>169</v>
      </c>
      <c r="C59" s="14" t="s">
        <v>202</v>
      </c>
      <c r="D59" s="15" t="s">
        <v>68</v>
      </c>
      <c r="E59" s="26">
        <v>1050</v>
      </c>
      <c r="F59" s="16">
        <v>0</v>
      </c>
      <c r="G59" s="16">
        <v>0</v>
      </c>
      <c r="H59" s="16">
        <f t="shared" si="21"/>
        <v>0</v>
      </c>
      <c r="I59" s="16">
        <f t="shared" si="22"/>
        <v>0</v>
      </c>
      <c r="J59" s="16">
        <f t="shared" si="23"/>
        <v>0</v>
      </c>
    </row>
    <row r="60" spans="2:10" ht="15" customHeight="1" x14ac:dyDescent="0.35">
      <c r="B60" s="13" t="s">
        <v>170</v>
      </c>
      <c r="C60" s="14" t="s">
        <v>203</v>
      </c>
      <c r="D60" s="15" t="s">
        <v>68</v>
      </c>
      <c r="E60" s="26">
        <v>420</v>
      </c>
      <c r="F60" s="16">
        <v>0</v>
      </c>
      <c r="G60" s="16">
        <v>0</v>
      </c>
      <c r="H60" s="16">
        <f t="shared" si="21"/>
        <v>0</v>
      </c>
      <c r="I60" s="16">
        <f t="shared" si="22"/>
        <v>0</v>
      </c>
      <c r="J60" s="16">
        <f t="shared" si="23"/>
        <v>0</v>
      </c>
    </row>
    <row r="61" spans="2:10" ht="15" customHeight="1" x14ac:dyDescent="0.35">
      <c r="B61" s="13" t="s">
        <v>171</v>
      </c>
      <c r="C61" s="14" t="s">
        <v>204</v>
      </c>
      <c r="D61" s="15" t="s">
        <v>68</v>
      </c>
      <c r="E61" s="26">
        <v>420</v>
      </c>
      <c r="F61" s="16">
        <v>0</v>
      </c>
      <c r="G61" s="16">
        <v>0</v>
      </c>
      <c r="H61" s="16">
        <f t="shared" si="21"/>
        <v>0</v>
      </c>
      <c r="I61" s="16">
        <f t="shared" si="22"/>
        <v>0</v>
      </c>
      <c r="J61" s="16">
        <f t="shared" si="23"/>
        <v>0</v>
      </c>
    </row>
    <row r="62" spans="2:10" ht="15" customHeight="1" x14ac:dyDescent="0.35">
      <c r="B62" s="13" t="s">
        <v>172</v>
      </c>
      <c r="C62" s="14" t="s">
        <v>205</v>
      </c>
      <c r="D62" s="15" t="s">
        <v>68</v>
      </c>
      <c r="E62" s="26">
        <v>190</v>
      </c>
      <c r="F62" s="16">
        <v>0</v>
      </c>
      <c r="G62" s="16">
        <v>0</v>
      </c>
      <c r="H62" s="16">
        <f t="shared" si="21"/>
        <v>0</v>
      </c>
      <c r="I62" s="16">
        <f t="shared" si="22"/>
        <v>0</v>
      </c>
      <c r="J62" s="16">
        <f t="shared" si="23"/>
        <v>0</v>
      </c>
    </row>
    <row r="63" spans="2:10" ht="15" customHeight="1" x14ac:dyDescent="0.35">
      <c r="B63" s="13" t="s">
        <v>173</v>
      </c>
      <c r="C63" s="14" t="s">
        <v>206</v>
      </c>
      <c r="D63" s="15" t="s">
        <v>68</v>
      </c>
      <c r="E63" s="26">
        <v>95</v>
      </c>
      <c r="F63" s="16">
        <v>0</v>
      </c>
      <c r="G63" s="16">
        <v>0</v>
      </c>
      <c r="H63" s="16">
        <f t="shared" si="21"/>
        <v>0</v>
      </c>
      <c r="I63" s="16">
        <f t="shared" si="22"/>
        <v>0</v>
      </c>
      <c r="J63" s="16">
        <f t="shared" si="23"/>
        <v>0</v>
      </c>
    </row>
    <row r="64" spans="2:10" ht="15" customHeight="1" x14ac:dyDescent="0.35">
      <c r="B64" s="13" t="s">
        <v>174</v>
      </c>
      <c r="C64" s="14" t="s">
        <v>207</v>
      </c>
      <c r="D64" s="15" t="s">
        <v>68</v>
      </c>
      <c r="E64" s="26">
        <v>95</v>
      </c>
      <c r="F64" s="16">
        <v>0</v>
      </c>
      <c r="G64" s="16">
        <v>0</v>
      </c>
      <c r="H64" s="16">
        <f t="shared" si="18"/>
        <v>0</v>
      </c>
      <c r="I64" s="16">
        <f t="shared" si="19"/>
        <v>0</v>
      </c>
      <c r="J64" s="16">
        <f t="shared" si="20"/>
        <v>0</v>
      </c>
    </row>
    <row r="65" spans="2:10" ht="15" customHeight="1" x14ac:dyDescent="0.35">
      <c r="B65" s="13" t="s">
        <v>175</v>
      </c>
      <c r="C65" s="14" t="s">
        <v>208</v>
      </c>
      <c r="D65" s="15" t="s">
        <v>68</v>
      </c>
      <c r="E65" s="26">
        <v>100</v>
      </c>
      <c r="F65" s="16">
        <v>0</v>
      </c>
      <c r="G65" s="16">
        <v>0</v>
      </c>
      <c r="H65" s="16">
        <f t="shared" si="18"/>
        <v>0</v>
      </c>
      <c r="I65" s="16">
        <f t="shared" si="19"/>
        <v>0</v>
      </c>
      <c r="J65" s="16">
        <f t="shared" si="20"/>
        <v>0</v>
      </c>
    </row>
    <row r="66" spans="2:10" ht="15" customHeight="1" x14ac:dyDescent="0.35">
      <c r="B66" s="13" t="s">
        <v>176</v>
      </c>
      <c r="C66" s="14" t="s">
        <v>209</v>
      </c>
      <c r="D66" s="15" t="s">
        <v>68</v>
      </c>
      <c r="E66" s="26">
        <v>100</v>
      </c>
      <c r="F66" s="16">
        <v>0</v>
      </c>
      <c r="G66" s="16">
        <v>0</v>
      </c>
      <c r="H66" s="16">
        <f t="shared" si="18"/>
        <v>0</v>
      </c>
      <c r="I66" s="16">
        <f t="shared" si="19"/>
        <v>0</v>
      </c>
      <c r="J66" s="16">
        <f t="shared" si="20"/>
        <v>0</v>
      </c>
    </row>
    <row r="67" spans="2:10" ht="15" customHeight="1" x14ac:dyDescent="0.35">
      <c r="B67" s="13" t="s">
        <v>177</v>
      </c>
      <c r="C67" s="14" t="s">
        <v>210</v>
      </c>
      <c r="D67" s="15" t="s">
        <v>68</v>
      </c>
      <c r="E67" s="26">
        <v>100</v>
      </c>
      <c r="F67" s="16">
        <v>0</v>
      </c>
      <c r="G67" s="16">
        <v>0</v>
      </c>
      <c r="H67" s="16">
        <f t="shared" si="18"/>
        <v>0</v>
      </c>
      <c r="I67" s="16">
        <f t="shared" si="19"/>
        <v>0</v>
      </c>
      <c r="J67" s="16">
        <f t="shared" si="20"/>
        <v>0</v>
      </c>
    </row>
    <row r="68" spans="2:10" ht="15" customHeight="1" x14ac:dyDescent="0.35">
      <c r="B68" s="13" t="s">
        <v>178</v>
      </c>
      <c r="C68" s="14" t="s">
        <v>211</v>
      </c>
      <c r="D68" s="15" t="s">
        <v>68</v>
      </c>
      <c r="E68" s="26">
        <v>100</v>
      </c>
      <c r="F68" s="16">
        <v>0</v>
      </c>
      <c r="G68" s="16">
        <v>0</v>
      </c>
      <c r="H68" s="16">
        <f t="shared" si="18"/>
        <v>0</v>
      </c>
      <c r="I68" s="16">
        <f t="shared" si="19"/>
        <v>0</v>
      </c>
      <c r="J68" s="16">
        <f t="shared" si="20"/>
        <v>0</v>
      </c>
    </row>
    <row r="69" spans="2:10" ht="15" customHeight="1" x14ac:dyDescent="0.35">
      <c r="B69" s="13" t="s">
        <v>179</v>
      </c>
      <c r="C69" s="14" t="s">
        <v>212</v>
      </c>
      <c r="D69" s="15" t="s">
        <v>68</v>
      </c>
      <c r="E69" s="26">
        <v>100</v>
      </c>
      <c r="F69" s="16">
        <v>0</v>
      </c>
      <c r="G69" s="16">
        <v>0</v>
      </c>
      <c r="H69" s="16">
        <f t="shared" si="18"/>
        <v>0</v>
      </c>
      <c r="I69" s="16">
        <f t="shared" si="19"/>
        <v>0</v>
      </c>
      <c r="J69" s="16">
        <f t="shared" si="20"/>
        <v>0</v>
      </c>
    </row>
    <row r="70" spans="2:10" ht="15" customHeight="1" x14ac:dyDescent="0.35">
      <c r="B70" s="13" t="s">
        <v>180</v>
      </c>
      <c r="C70" s="14" t="s">
        <v>213</v>
      </c>
      <c r="D70" s="15" t="s">
        <v>68</v>
      </c>
      <c r="E70" s="26">
        <v>100</v>
      </c>
      <c r="F70" s="16">
        <v>0</v>
      </c>
      <c r="G70" s="16">
        <v>0</v>
      </c>
      <c r="H70" s="16">
        <f t="shared" si="18"/>
        <v>0</v>
      </c>
      <c r="I70" s="16">
        <f t="shared" si="19"/>
        <v>0</v>
      </c>
      <c r="J70" s="16">
        <f t="shared" si="20"/>
        <v>0</v>
      </c>
    </row>
    <row r="71" spans="2:10" x14ac:dyDescent="0.35">
      <c r="B71" s="29" t="s">
        <v>12</v>
      </c>
      <c r="C71" s="30" t="s">
        <v>93</v>
      </c>
      <c r="D71" s="31"/>
      <c r="E71" s="32"/>
      <c r="F71" s="32"/>
      <c r="G71" s="32"/>
      <c r="H71" s="32"/>
      <c r="I71" s="32"/>
      <c r="J71" s="33">
        <f>SUM(J72:J78)</f>
        <v>0</v>
      </c>
    </row>
    <row r="72" spans="2:10" ht="29" x14ac:dyDescent="0.35">
      <c r="B72" s="52" t="s">
        <v>52</v>
      </c>
      <c r="C72" s="53" t="s">
        <v>216</v>
      </c>
      <c r="D72" s="54" t="s">
        <v>68</v>
      </c>
      <c r="E72" s="55">
        <v>180</v>
      </c>
      <c r="F72" s="16">
        <v>0</v>
      </c>
      <c r="G72" s="16">
        <v>0</v>
      </c>
      <c r="H72" s="16">
        <f t="shared" ref="H72:H78" si="24">E72*F72</f>
        <v>0</v>
      </c>
      <c r="I72" s="16">
        <f t="shared" ref="I72:I78" si="25">E72*G72</f>
        <v>0</v>
      </c>
      <c r="J72" s="16">
        <f t="shared" ref="J72:J78" si="26">H72+I72</f>
        <v>0</v>
      </c>
    </row>
    <row r="73" spans="2:10" ht="29" x14ac:dyDescent="0.35">
      <c r="B73" s="52" t="s">
        <v>53</v>
      </c>
      <c r="C73" s="53" t="s">
        <v>217</v>
      </c>
      <c r="D73" s="54" t="s">
        <v>68</v>
      </c>
      <c r="E73" s="55">
        <v>40</v>
      </c>
      <c r="F73" s="16">
        <v>0</v>
      </c>
      <c r="G73" s="16">
        <v>0</v>
      </c>
      <c r="H73" s="16">
        <f t="shared" si="24"/>
        <v>0</v>
      </c>
      <c r="I73" s="16">
        <f t="shared" si="25"/>
        <v>0</v>
      </c>
      <c r="J73" s="16">
        <f t="shared" si="26"/>
        <v>0</v>
      </c>
    </row>
    <row r="74" spans="2:10" ht="29" x14ac:dyDescent="0.35">
      <c r="B74" s="46" t="s">
        <v>72</v>
      </c>
      <c r="C74" s="21" t="s">
        <v>247</v>
      </c>
      <c r="D74" s="22" t="s">
        <v>68</v>
      </c>
      <c r="E74" s="47">
        <v>72</v>
      </c>
      <c r="F74" s="16">
        <v>0</v>
      </c>
      <c r="G74" s="16">
        <v>0</v>
      </c>
      <c r="H74" s="16">
        <f t="shared" si="24"/>
        <v>0</v>
      </c>
      <c r="I74" s="16">
        <f t="shared" si="25"/>
        <v>0</v>
      </c>
      <c r="J74" s="16">
        <f t="shared" si="26"/>
        <v>0</v>
      </c>
    </row>
    <row r="75" spans="2:10" ht="29" x14ac:dyDescent="0.35">
      <c r="B75" s="46" t="s">
        <v>73</v>
      </c>
      <c r="C75" s="21" t="s">
        <v>248</v>
      </c>
      <c r="D75" s="22" t="s">
        <v>68</v>
      </c>
      <c r="E75" s="47">
        <v>192</v>
      </c>
      <c r="F75" s="16">
        <v>0</v>
      </c>
      <c r="G75" s="16">
        <v>0</v>
      </c>
      <c r="H75" s="16">
        <f t="shared" si="24"/>
        <v>0</v>
      </c>
      <c r="I75" s="16">
        <f t="shared" si="25"/>
        <v>0</v>
      </c>
      <c r="J75" s="16">
        <f t="shared" si="26"/>
        <v>0</v>
      </c>
    </row>
    <row r="76" spans="2:10" ht="29" x14ac:dyDescent="0.35">
      <c r="B76" s="46" t="s">
        <v>74</v>
      </c>
      <c r="C76" s="21" t="s">
        <v>249</v>
      </c>
      <c r="D76" s="22" t="s">
        <v>68</v>
      </c>
      <c r="E76" s="47">
        <v>120</v>
      </c>
      <c r="F76" s="16">
        <v>0</v>
      </c>
      <c r="G76" s="16">
        <v>0</v>
      </c>
      <c r="H76" s="16">
        <f t="shared" si="24"/>
        <v>0</v>
      </c>
      <c r="I76" s="16">
        <f t="shared" si="25"/>
        <v>0</v>
      </c>
      <c r="J76" s="16">
        <f t="shared" si="26"/>
        <v>0</v>
      </c>
    </row>
    <row r="77" spans="2:10" ht="29" x14ac:dyDescent="0.35">
      <c r="B77" s="48" t="s">
        <v>75</v>
      </c>
      <c r="C77" s="49" t="s">
        <v>250</v>
      </c>
      <c r="D77" s="50" t="s">
        <v>68</v>
      </c>
      <c r="E77" s="51">
        <v>15</v>
      </c>
      <c r="F77" s="16">
        <v>0</v>
      </c>
      <c r="G77" s="16">
        <v>0</v>
      </c>
      <c r="H77" s="16">
        <f t="shared" si="24"/>
        <v>0</v>
      </c>
      <c r="I77" s="16">
        <f t="shared" si="25"/>
        <v>0</v>
      </c>
      <c r="J77" s="16">
        <f t="shared" si="26"/>
        <v>0</v>
      </c>
    </row>
    <row r="78" spans="2:10" ht="29" x14ac:dyDescent="0.35">
      <c r="B78" s="46" t="s">
        <v>77</v>
      </c>
      <c r="C78" s="21" t="s">
        <v>251</v>
      </c>
      <c r="D78" s="22" t="s">
        <v>68</v>
      </c>
      <c r="E78" s="47">
        <v>21</v>
      </c>
      <c r="F78" s="16">
        <v>0</v>
      </c>
      <c r="G78" s="16">
        <v>0</v>
      </c>
      <c r="H78" s="16">
        <f t="shared" si="24"/>
        <v>0</v>
      </c>
      <c r="I78" s="16">
        <f t="shared" si="25"/>
        <v>0</v>
      </c>
      <c r="J78" s="16">
        <f t="shared" si="26"/>
        <v>0</v>
      </c>
    </row>
    <row r="79" spans="2:10" ht="15" customHeight="1" x14ac:dyDescent="0.35">
      <c r="B79" s="46" t="s">
        <v>253</v>
      </c>
      <c r="C79" s="21" t="s">
        <v>254</v>
      </c>
      <c r="D79" s="22" t="s">
        <v>68</v>
      </c>
      <c r="E79" s="47">
        <v>15</v>
      </c>
      <c r="F79" s="16">
        <v>0</v>
      </c>
      <c r="G79" s="16">
        <v>0</v>
      </c>
      <c r="H79" s="16">
        <f t="shared" ref="H79" si="27">E79*F79</f>
        <v>0</v>
      </c>
      <c r="I79" s="16">
        <f t="shared" ref="I79" si="28">E79*G79</f>
        <v>0</v>
      </c>
      <c r="J79" s="16">
        <f t="shared" ref="J79" si="29">H79+I79</f>
        <v>0</v>
      </c>
    </row>
    <row r="80" spans="2:10" x14ac:dyDescent="0.35">
      <c r="B80" s="29" t="s">
        <v>13</v>
      </c>
      <c r="C80" s="30" t="s">
        <v>94</v>
      </c>
      <c r="D80" s="31"/>
      <c r="E80" s="32"/>
      <c r="F80" s="32"/>
      <c r="G80" s="32"/>
      <c r="H80" s="32"/>
      <c r="I80" s="32"/>
      <c r="J80" s="33">
        <f>SUM(J81:J82)</f>
        <v>0</v>
      </c>
    </row>
    <row r="81" spans="2:10" ht="15" customHeight="1" x14ac:dyDescent="0.35">
      <c r="B81" s="13" t="s">
        <v>54</v>
      </c>
      <c r="C81" s="14" t="s">
        <v>98</v>
      </c>
      <c r="D81" s="15" t="s">
        <v>71</v>
      </c>
      <c r="E81" s="26">
        <v>6</v>
      </c>
      <c r="F81" s="16">
        <v>0</v>
      </c>
      <c r="G81" s="16">
        <v>0</v>
      </c>
      <c r="H81" s="16">
        <f t="shared" ref="H81" si="30">E81*F81</f>
        <v>0</v>
      </c>
      <c r="I81" s="16">
        <f t="shared" ref="I81" si="31">E81*G81</f>
        <v>0</v>
      </c>
      <c r="J81" s="16">
        <f t="shared" ref="J81" si="32">H81+I81</f>
        <v>0</v>
      </c>
    </row>
    <row r="82" spans="2:10" ht="15" customHeight="1" x14ac:dyDescent="0.35">
      <c r="B82" s="13" t="s">
        <v>55</v>
      </c>
      <c r="C82" s="14" t="s">
        <v>252</v>
      </c>
      <c r="D82" s="15" t="s">
        <v>71</v>
      </c>
      <c r="E82" s="26">
        <v>1</v>
      </c>
      <c r="F82" s="16">
        <v>0</v>
      </c>
      <c r="G82" s="16">
        <v>0</v>
      </c>
      <c r="H82" s="16">
        <f t="shared" ref="H82" si="33">E82*F82</f>
        <v>0</v>
      </c>
      <c r="I82" s="16">
        <f t="shared" ref="I82" si="34">E82*G82</f>
        <v>0</v>
      </c>
      <c r="J82" s="16">
        <f t="shared" ref="J82" si="35">H82+I82</f>
        <v>0</v>
      </c>
    </row>
    <row r="83" spans="2:10" x14ac:dyDescent="0.35">
      <c r="B83" s="29" t="s">
        <v>14</v>
      </c>
      <c r="C83" s="30" t="s">
        <v>95</v>
      </c>
      <c r="D83" s="31"/>
      <c r="E83" s="32"/>
      <c r="F83" s="32"/>
      <c r="G83" s="32"/>
      <c r="H83" s="32"/>
      <c r="I83" s="32"/>
      <c r="J83" s="33">
        <f>J84</f>
        <v>0</v>
      </c>
    </row>
    <row r="84" spans="2:10" ht="29" x14ac:dyDescent="0.35">
      <c r="B84" s="13" t="s">
        <v>56</v>
      </c>
      <c r="C84" s="14" t="s">
        <v>255</v>
      </c>
      <c r="D84" s="15" t="s">
        <v>71</v>
      </c>
      <c r="E84" s="26">
        <v>1</v>
      </c>
      <c r="F84" s="16">
        <v>0</v>
      </c>
      <c r="G84" s="16">
        <v>0</v>
      </c>
      <c r="H84" s="16">
        <f t="shared" ref="H84" si="36">E84*F84</f>
        <v>0</v>
      </c>
      <c r="I84" s="16">
        <f t="shared" ref="I84" si="37">E84*G84</f>
        <v>0</v>
      </c>
      <c r="J84" s="16">
        <f t="shared" ref="J84" si="38">H84+I84</f>
        <v>0</v>
      </c>
    </row>
    <row r="85" spans="2:10" x14ac:dyDescent="0.35">
      <c r="B85" s="29" t="s">
        <v>15</v>
      </c>
      <c r="C85" s="30" t="s">
        <v>96</v>
      </c>
      <c r="D85" s="31"/>
      <c r="E85" s="32"/>
      <c r="F85" s="32"/>
      <c r="G85" s="32"/>
      <c r="H85" s="32"/>
      <c r="I85" s="32"/>
      <c r="J85" s="33">
        <f>J86</f>
        <v>0</v>
      </c>
    </row>
    <row r="86" spans="2:10" ht="29" x14ac:dyDescent="0.35">
      <c r="B86" s="13" t="s">
        <v>57</v>
      </c>
      <c r="C86" s="14" t="s">
        <v>256</v>
      </c>
      <c r="D86" s="15" t="s">
        <v>71</v>
      </c>
      <c r="E86" s="26">
        <v>1</v>
      </c>
      <c r="F86" s="16">
        <v>0</v>
      </c>
      <c r="G86" s="16">
        <v>0</v>
      </c>
      <c r="H86" s="16">
        <f t="shared" ref="H86" si="39">E86*F86</f>
        <v>0</v>
      </c>
      <c r="I86" s="16">
        <f t="shared" ref="I86" si="40">E86*G86</f>
        <v>0</v>
      </c>
      <c r="J86" s="16">
        <f t="shared" ref="J86" si="41">H86+I86</f>
        <v>0</v>
      </c>
    </row>
    <row r="87" spans="2:10" x14ac:dyDescent="0.35">
      <c r="B87" s="29" t="s">
        <v>31</v>
      </c>
      <c r="C87" s="30" t="s">
        <v>97</v>
      </c>
      <c r="D87" s="31"/>
      <c r="E87" s="32"/>
      <c r="F87" s="32"/>
      <c r="G87" s="32"/>
      <c r="H87" s="32"/>
      <c r="I87" s="32"/>
      <c r="J87" s="33">
        <f>SUM(J88:J116)</f>
        <v>0</v>
      </c>
    </row>
    <row r="88" spans="2:10" ht="29" x14ac:dyDescent="0.35">
      <c r="B88" s="13" t="s">
        <v>58</v>
      </c>
      <c r="C88" s="14" t="s">
        <v>257</v>
      </c>
      <c r="D88" s="15" t="s">
        <v>71</v>
      </c>
      <c r="E88" s="26">
        <v>1</v>
      </c>
      <c r="F88" s="16">
        <v>0</v>
      </c>
      <c r="G88" s="16">
        <v>0</v>
      </c>
      <c r="H88" s="16">
        <f t="shared" ref="H88" si="42">E88*F88</f>
        <v>0</v>
      </c>
      <c r="I88" s="16">
        <f t="shared" ref="I88" si="43">E88*G88</f>
        <v>0</v>
      </c>
      <c r="J88" s="16">
        <f t="shared" ref="J88" si="44">H88+I88</f>
        <v>0</v>
      </c>
    </row>
    <row r="89" spans="2:10" ht="29" x14ac:dyDescent="0.35">
      <c r="B89" s="13" t="s">
        <v>218</v>
      </c>
      <c r="C89" s="14" t="s">
        <v>258</v>
      </c>
      <c r="D89" s="15" t="s">
        <v>71</v>
      </c>
      <c r="E89" s="26">
        <v>1</v>
      </c>
      <c r="F89" s="16">
        <v>0</v>
      </c>
      <c r="G89" s="16">
        <v>0</v>
      </c>
      <c r="H89" s="16">
        <f t="shared" ref="H89:H116" si="45">E89*F89</f>
        <v>0</v>
      </c>
      <c r="I89" s="16">
        <f t="shared" ref="I89:I116" si="46">E89*G89</f>
        <v>0</v>
      </c>
      <c r="J89" s="16">
        <f t="shared" ref="J89:J116" si="47">H89+I89</f>
        <v>0</v>
      </c>
    </row>
    <row r="90" spans="2:10" ht="29" x14ac:dyDescent="0.35">
      <c r="B90" s="13" t="s">
        <v>219</v>
      </c>
      <c r="C90" s="14" t="s">
        <v>259</v>
      </c>
      <c r="D90" s="15" t="s">
        <v>71</v>
      </c>
      <c r="E90" s="26">
        <v>1</v>
      </c>
      <c r="F90" s="16">
        <v>0</v>
      </c>
      <c r="G90" s="16">
        <v>0</v>
      </c>
      <c r="H90" s="16">
        <f t="shared" si="45"/>
        <v>0</v>
      </c>
      <c r="I90" s="16">
        <f t="shared" si="46"/>
        <v>0</v>
      </c>
      <c r="J90" s="16">
        <f t="shared" si="47"/>
        <v>0</v>
      </c>
    </row>
    <row r="91" spans="2:10" ht="29" x14ac:dyDescent="0.35">
      <c r="B91" s="13" t="s">
        <v>220</v>
      </c>
      <c r="C91" s="14" t="s">
        <v>260</v>
      </c>
      <c r="D91" s="15" t="s">
        <v>71</v>
      </c>
      <c r="E91" s="26">
        <v>1</v>
      </c>
      <c r="F91" s="16">
        <v>0</v>
      </c>
      <c r="G91" s="16">
        <v>0</v>
      </c>
      <c r="H91" s="16">
        <f t="shared" si="45"/>
        <v>0</v>
      </c>
      <c r="I91" s="16">
        <f t="shared" si="46"/>
        <v>0</v>
      </c>
      <c r="J91" s="16">
        <f t="shared" si="47"/>
        <v>0</v>
      </c>
    </row>
    <row r="92" spans="2:10" ht="29" x14ac:dyDescent="0.35">
      <c r="B92" s="13" t="s">
        <v>221</v>
      </c>
      <c r="C92" s="14" t="s">
        <v>261</v>
      </c>
      <c r="D92" s="15" t="s">
        <v>71</v>
      </c>
      <c r="E92" s="26">
        <v>1</v>
      </c>
      <c r="F92" s="16">
        <v>0</v>
      </c>
      <c r="G92" s="16">
        <v>0</v>
      </c>
      <c r="H92" s="16">
        <f t="shared" si="45"/>
        <v>0</v>
      </c>
      <c r="I92" s="16">
        <f t="shared" si="46"/>
        <v>0</v>
      </c>
      <c r="J92" s="16">
        <f t="shared" si="47"/>
        <v>0</v>
      </c>
    </row>
    <row r="93" spans="2:10" ht="29" x14ac:dyDescent="0.35">
      <c r="B93" s="13" t="s">
        <v>222</v>
      </c>
      <c r="C93" s="14" t="s">
        <v>262</v>
      </c>
      <c r="D93" s="15" t="s">
        <v>71</v>
      </c>
      <c r="E93" s="26">
        <v>1</v>
      </c>
      <c r="F93" s="16">
        <v>0</v>
      </c>
      <c r="G93" s="16">
        <v>0</v>
      </c>
      <c r="H93" s="16">
        <f t="shared" si="45"/>
        <v>0</v>
      </c>
      <c r="I93" s="16">
        <f t="shared" si="46"/>
        <v>0</v>
      </c>
      <c r="J93" s="16">
        <f t="shared" si="47"/>
        <v>0</v>
      </c>
    </row>
    <row r="94" spans="2:10" ht="29" x14ac:dyDescent="0.35">
      <c r="B94" s="13" t="s">
        <v>223</v>
      </c>
      <c r="C94" s="14" t="s">
        <v>263</v>
      </c>
      <c r="D94" s="15" t="s">
        <v>71</v>
      </c>
      <c r="E94" s="26">
        <v>1</v>
      </c>
      <c r="F94" s="16">
        <v>0</v>
      </c>
      <c r="G94" s="16">
        <v>0</v>
      </c>
      <c r="H94" s="16">
        <f t="shared" si="45"/>
        <v>0</v>
      </c>
      <c r="I94" s="16">
        <f t="shared" si="46"/>
        <v>0</v>
      </c>
      <c r="J94" s="16">
        <f t="shared" si="47"/>
        <v>0</v>
      </c>
    </row>
    <row r="95" spans="2:10" ht="29" x14ac:dyDescent="0.35">
      <c r="B95" s="13" t="s">
        <v>224</v>
      </c>
      <c r="C95" s="14" t="s">
        <v>264</v>
      </c>
      <c r="D95" s="15" t="s">
        <v>71</v>
      </c>
      <c r="E95" s="26">
        <v>1</v>
      </c>
      <c r="F95" s="16">
        <v>0</v>
      </c>
      <c r="G95" s="16">
        <v>0</v>
      </c>
      <c r="H95" s="16">
        <f t="shared" si="45"/>
        <v>0</v>
      </c>
      <c r="I95" s="16">
        <f t="shared" si="46"/>
        <v>0</v>
      </c>
      <c r="J95" s="16">
        <f t="shared" si="47"/>
        <v>0</v>
      </c>
    </row>
    <row r="96" spans="2:10" ht="29" x14ac:dyDescent="0.35">
      <c r="B96" s="13" t="s">
        <v>225</v>
      </c>
      <c r="C96" s="14" t="s">
        <v>265</v>
      </c>
      <c r="D96" s="15" t="s">
        <v>71</v>
      </c>
      <c r="E96" s="26">
        <v>1</v>
      </c>
      <c r="F96" s="16">
        <v>0</v>
      </c>
      <c r="G96" s="16">
        <v>0</v>
      </c>
      <c r="H96" s="16">
        <f t="shared" si="45"/>
        <v>0</v>
      </c>
      <c r="I96" s="16">
        <f t="shared" si="46"/>
        <v>0</v>
      </c>
      <c r="J96" s="16">
        <f t="shared" si="47"/>
        <v>0</v>
      </c>
    </row>
    <row r="97" spans="2:10" ht="29" x14ac:dyDescent="0.35">
      <c r="B97" s="13" t="s">
        <v>226</v>
      </c>
      <c r="C97" s="14" t="s">
        <v>266</v>
      </c>
      <c r="D97" s="15" t="s">
        <v>71</v>
      </c>
      <c r="E97" s="26">
        <v>1</v>
      </c>
      <c r="F97" s="16">
        <v>0</v>
      </c>
      <c r="G97" s="16">
        <v>0</v>
      </c>
      <c r="H97" s="16">
        <f t="shared" si="45"/>
        <v>0</v>
      </c>
      <c r="I97" s="16">
        <f t="shared" si="46"/>
        <v>0</v>
      </c>
      <c r="J97" s="16">
        <f t="shared" si="47"/>
        <v>0</v>
      </c>
    </row>
    <row r="98" spans="2:10" ht="29" x14ac:dyDescent="0.35">
      <c r="B98" s="13" t="s">
        <v>227</v>
      </c>
      <c r="C98" s="14" t="s">
        <v>267</v>
      </c>
      <c r="D98" s="15" t="s">
        <v>71</v>
      </c>
      <c r="E98" s="26">
        <v>1</v>
      </c>
      <c r="F98" s="16">
        <v>0</v>
      </c>
      <c r="G98" s="16">
        <v>0</v>
      </c>
      <c r="H98" s="16">
        <f t="shared" si="45"/>
        <v>0</v>
      </c>
      <c r="I98" s="16">
        <f t="shared" si="46"/>
        <v>0</v>
      </c>
      <c r="J98" s="16">
        <f t="shared" si="47"/>
        <v>0</v>
      </c>
    </row>
    <row r="99" spans="2:10" ht="29" x14ac:dyDescent="0.35">
      <c r="B99" s="13" t="s">
        <v>228</v>
      </c>
      <c r="C99" s="14" t="s">
        <v>268</v>
      </c>
      <c r="D99" s="15" t="s">
        <v>71</v>
      </c>
      <c r="E99" s="26">
        <v>1</v>
      </c>
      <c r="F99" s="16">
        <v>0</v>
      </c>
      <c r="G99" s="16">
        <v>0</v>
      </c>
      <c r="H99" s="16">
        <f t="shared" si="45"/>
        <v>0</v>
      </c>
      <c r="I99" s="16">
        <f t="shared" si="46"/>
        <v>0</v>
      </c>
      <c r="J99" s="16">
        <f t="shared" si="47"/>
        <v>0</v>
      </c>
    </row>
    <row r="100" spans="2:10" ht="29" x14ac:dyDescent="0.35">
      <c r="B100" s="13" t="s">
        <v>229</v>
      </c>
      <c r="C100" s="14" t="s">
        <v>269</v>
      </c>
      <c r="D100" s="15" t="s">
        <v>71</v>
      </c>
      <c r="E100" s="26">
        <v>1</v>
      </c>
      <c r="F100" s="16">
        <v>0</v>
      </c>
      <c r="G100" s="16">
        <v>0</v>
      </c>
      <c r="H100" s="16">
        <f t="shared" si="45"/>
        <v>0</v>
      </c>
      <c r="I100" s="16">
        <f t="shared" si="46"/>
        <v>0</v>
      </c>
      <c r="J100" s="16">
        <f t="shared" si="47"/>
        <v>0</v>
      </c>
    </row>
    <row r="101" spans="2:10" ht="29" x14ac:dyDescent="0.35">
      <c r="B101" s="13" t="s">
        <v>230</v>
      </c>
      <c r="C101" s="14" t="s">
        <v>270</v>
      </c>
      <c r="D101" s="15" t="s">
        <v>71</v>
      </c>
      <c r="E101" s="26">
        <v>1</v>
      </c>
      <c r="F101" s="16">
        <v>0</v>
      </c>
      <c r="G101" s="16">
        <v>0</v>
      </c>
      <c r="H101" s="16">
        <f t="shared" si="45"/>
        <v>0</v>
      </c>
      <c r="I101" s="16">
        <f t="shared" si="46"/>
        <v>0</v>
      </c>
      <c r="J101" s="16">
        <f t="shared" si="47"/>
        <v>0</v>
      </c>
    </row>
    <row r="102" spans="2:10" ht="29" x14ac:dyDescent="0.35">
      <c r="B102" s="13" t="s">
        <v>231</v>
      </c>
      <c r="C102" s="14" t="s">
        <v>271</v>
      </c>
      <c r="D102" s="15" t="s">
        <v>71</v>
      </c>
      <c r="E102" s="26">
        <v>1</v>
      </c>
      <c r="F102" s="16">
        <v>0</v>
      </c>
      <c r="G102" s="16">
        <v>0</v>
      </c>
      <c r="H102" s="16">
        <f t="shared" si="45"/>
        <v>0</v>
      </c>
      <c r="I102" s="16">
        <f t="shared" si="46"/>
        <v>0</v>
      </c>
      <c r="J102" s="16">
        <f t="shared" si="47"/>
        <v>0</v>
      </c>
    </row>
    <row r="103" spans="2:10" ht="29" x14ac:dyDescent="0.35">
      <c r="B103" s="13" t="s">
        <v>232</v>
      </c>
      <c r="C103" s="14" t="s">
        <v>272</v>
      </c>
      <c r="D103" s="15" t="s">
        <v>71</v>
      </c>
      <c r="E103" s="26">
        <v>1</v>
      </c>
      <c r="F103" s="16">
        <v>0</v>
      </c>
      <c r="G103" s="16">
        <v>0</v>
      </c>
      <c r="H103" s="16">
        <f t="shared" si="45"/>
        <v>0</v>
      </c>
      <c r="I103" s="16">
        <f t="shared" si="46"/>
        <v>0</v>
      </c>
      <c r="J103" s="16">
        <f t="shared" si="47"/>
        <v>0</v>
      </c>
    </row>
    <row r="104" spans="2:10" ht="29" x14ac:dyDescent="0.35">
      <c r="B104" s="13" t="s">
        <v>233</v>
      </c>
      <c r="C104" s="14" t="s">
        <v>273</v>
      </c>
      <c r="D104" s="15" t="s">
        <v>71</v>
      </c>
      <c r="E104" s="26">
        <v>1</v>
      </c>
      <c r="F104" s="16">
        <v>0</v>
      </c>
      <c r="G104" s="16">
        <v>0</v>
      </c>
      <c r="H104" s="16">
        <f t="shared" si="45"/>
        <v>0</v>
      </c>
      <c r="I104" s="16">
        <f t="shared" si="46"/>
        <v>0</v>
      </c>
      <c r="J104" s="16">
        <f t="shared" si="47"/>
        <v>0</v>
      </c>
    </row>
    <row r="105" spans="2:10" ht="29" x14ac:dyDescent="0.35">
      <c r="B105" s="13" t="s">
        <v>234</v>
      </c>
      <c r="C105" s="14" t="s">
        <v>274</v>
      </c>
      <c r="D105" s="15" t="s">
        <v>71</v>
      </c>
      <c r="E105" s="26">
        <v>1</v>
      </c>
      <c r="F105" s="16">
        <v>0</v>
      </c>
      <c r="G105" s="16">
        <v>0</v>
      </c>
      <c r="H105" s="16">
        <f t="shared" si="45"/>
        <v>0</v>
      </c>
      <c r="I105" s="16">
        <f t="shared" si="46"/>
        <v>0</v>
      </c>
      <c r="J105" s="16">
        <f t="shared" si="47"/>
        <v>0</v>
      </c>
    </row>
    <row r="106" spans="2:10" ht="29" x14ac:dyDescent="0.35">
      <c r="B106" s="13" t="s">
        <v>235</v>
      </c>
      <c r="C106" s="14" t="s">
        <v>275</v>
      </c>
      <c r="D106" s="15" t="s">
        <v>71</v>
      </c>
      <c r="E106" s="26">
        <v>1</v>
      </c>
      <c r="F106" s="16">
        <v>0</v>
      </c>
      <c r="G106" s="16">
        <v>0</v>
      </c>
      <c r="H106" s="16">
        <f t="shared" si="45"/>
        <v>0</v>
      </c>
      <c r="I106" s="16">
        <f t="shared" si="46"/>
        <v>0</v>
      </c>
      <c r="J106" s="16">
        <f t="shared" si="47"/>
        <v>0</v>
      </c>
    </row>
    <row r="107" spans="2:10" ht="29" x14ac:dyDescent="0.35">
      <c r="B107" s="13" t="s">
        <v>236</v>
      </c>
      <c r="C107" s="14" t="s">
        <v>276</v>
      </c>
      <c r="D107" s="15" t="s">
        <v>71</v>
      </c>
      <c r="E107" s="26">
        <v>1</v>
      </c>
      <c r="F107" s="16">
        <v>0</v>
      </c>
      <c r="G107" s="16">
        <v>0</v>
      </c>
      <c r="H107" s="16">
        <f t="shared" si="45"/>
        <v>0</v>
      </c>
      <c r="I107" s="16">
        <f t="shared" si="46"/>
        <v>0</v>
      </c>
      <c r="J107" s="16">
        <f t="shared" si="47"/>
        <v>0</v>
      </c>
    </row>
    <row r="108" spans="2:10" ht="29" x14ac:dyDescent="0.35">
      <c r="B108" s="13" t="s">
        <v>237</v>
      </c>
      <c r="C108" s="14" t="s">
        <v>277</v>
      </c>
      <c r="D108" s="15" t="s">
        <v>71</v>
      </c>
      <c r="E108" s="26">
        <v>1</v>
      </c>
      <c r="F108" s="16">
        <v>0</v>
      </c>
      <c r="G108" s="16">
        <v>0</v>
      </c>
      <c r="H108" s="16">
        <f t="shared" si="45"/>
        <v>0</v>
      </c>
      <c r="I108" s="16">
        <f t="shared" si="46"/>
        <v>0</v>
      </c>
      <c r="J108" s="16">
        <f t="shared" si="47"/>
        <v>0</v>
      </c>
    </row>
    <row r="109" spans="2:10" ht="29" x14ac:dyDescent="0.35">
      <c r="B109" s="13" t="s">
        <v>238</v>
      </c>
      <c r="C109" s="14" t="s">
        <v>278</v>
      </c>
      <c r="D109" s="15" t="s">
        <v>71</v>
      </c>
      <c r="E109" s="26">
        <v>1</v>
      </c>
      <c r="F109" s="16">
        <v>0</v>
      </c>
      <c r="G109" s="16">
        <v>0</v>
      </c>
      <c r="H109" s="16">
        <f t="shared" ref="H109:H112" si="48">E109*F109</f>
        <v>0</v>
      </c>
      <c r="I109" s="16">
        <f t="shared" ref="I109:I112" si="49">E109*G109</f>
        <v>0</v>
      </c>
      <c r="J109" s="16">
        <f t="shared" ref="J109:J112" si="50">H109+I109</f>
        <v>0</v>
      </c>
    </row>
    <row r="110" spans="2:10" ht="29" x14ac:dyDescent="0.35">
      <c r="B110" s="13" t="s">
        <v>239</v>
      </c>
      <c r="C110" s="14" t="s">
        <v>279</v>
      </c>
      <c r="D110" s="15" t="s">
        <v>71</v>
      </c>
      <c r="E110" s="26">
        <v>1</v>
      </c>
      <c r="F110" s="16">
        <v>0</v>
      </c>
      <c r="G110" s="16">
        <v>0</v>
      </c>
      <c r="H110" s="16">
        <f t="shared" si="48"/>
        <v>0</v>
      </c>
      <c r="I110" s="16">
        <f t="shared" si="49"/>
        <v>0</v>
      </c>
      <c r="J110" s="16">
        <f t="shared" si="50"/>
        <v>0</v>
      </c>
    </row>
    <row r="111" spans="2:10" ht="29" x14ac:dyDescent="0.35">
      <c r="B111" s="13" t="s">
        <v>240</v>
      </c>
      <c r="C111" s="14" t="s">
        <v>280</v>
      </c>
      <c r="D111" s="15" t="s">
        <v>71</v>
      </c>
      <c r="E111" s="26">
        <v>1</v>
      </c>
      <c r="F111" s="16">
        <v>0</v>
      </c>
      <c r="G111" s="16">
        <v>0</v>
      </c>
      <c r="H111" s="16">
        <f t="shared" si="48"/>
        <v>0</v>
      </c>
      <c r="I111" s="16">
        <f t="shared" si="49"/>
        <v>0</v>
      </c>
      <c r="J111" s="16">
        <f t="shared" si="50"/>
        <v>0</v>
      </c>
    </row>
    <row r="112" spans="2:10" ht="29" x14ac:dyDescent="0.35">
      <c r="B112" s="13" t="s">
        <v>241</v>
      </c>
      <c r="C112" s="14" t="s">
        <v>281</v>
      </c>
      <c r="D112" s="15" t="s">
        <v>71</v>
      </c>
      <c r="E112" s="26">
        <v>1</v>
      </c>
      <c r="F112" s="16">
        <v>0</v>
      </c>
      <c r="G112" s="16">
        <v>0</v>
      </c>
      <c r="H112" s="16">
        <f t="shared" si="48"/>
        <v>0</v>
      </c>
      <c r="I112" s="16">
        <f t="shared" si="49"/>
        <v>0</v>
      </c>
      <c r="J112" s="16">
        <f t="shared" si="50"/>
        <v>0</v>
      </c>
    </row>
    <row r="113" spans="2:10" ht="29" x14ac:dyDescent="0.35">
      <c r="B113" s="13" t="s">
        <v>242</v>
      </c>
      <c r="C113" s="14" t="s">
        <v>282</v>
      </c>
      <c r="D113" s="15" t="s">
        <v>71</v>
      </c>
      <c r="E113" s="26">
        <v>1</v>
      </c>
      <c r="F113" s="16">
        <v>0</v>
      </c>
      <c r="G113" s="16">
        <v>0</v>
      </c>
      <c r="H113" s="16">
        <f t="shared" si="45"/>
        <v>0</v>
      </c>
      <c r="I113" s="16">
        <f t="shared" si="46"/>
        <v>0</v>
      </c>
      <c r="J113" s="16">
        <f t="shared" si="47"/>
        <v>0</v>
      </c>
    </row>
    <row r="114" spans="2:10" ht="29" x14ac:dyDescent="0.35">
      <c r="B114" s="13" t="s">
        <v>243</v>
      </c>
      <c r="C114" s="14" t="s">
        <v>283</v>
      </c>
      <c r="D114" s="15" t="s">
        <v>71</v>
      </c>
      <c r="E114" s="26">
        <v>1</v>
      </c>
      <c r="F114" s="16">
        <v>0</v>
      </c>
      <c r="G114" s="16">
        <v>0</v>
      </c>
      <c r="H114" s="16">
        <f t="shared" si="45"/>
        <v>0</v>
      </c>
      <c r="I114" s="16">
        <f t="shared" si="46"/>
        <v>0</v>
      </c>
      <c r="J114" s="16">
        <f t="shared" si="47"/>
        <v>0</v>
      </c>
    </row>
    <row r="115" spans="2:10" ht="29" x14ac:dyDescent="0.35">
      <c r="B115" s="13" t="s">
        <v>244</v>
      </c>
      <c r="C115" s="14" t="s">
        <v>284</v>
      </c>
      <c r="D115" s="15" t="s">
        <v>71</v>
      </c>
      <c r="E115" s="26">
        <v>1</v>
      </c>
      <c r="F115" s="16">
        <v>0</v>
      </c>
      <c r="G115" s="16">
        <v>0</v>
      </c>
      <c r="H115" s="16">
        <f t="shared" si="45"/>
        <v>0</v>
      </c>
      <c r="I115" s="16">
        <f t="shared" si="46"/>
        <v>0</v>
      </c>
      <c r="J115" s="16">
        <f t="shared" si="47"/>
        <v>0</v>
      </c>
    </row>
    <row r="116" spans="2:10" ht="29" x14ac:dyDescent="0.35">
      <c r="B116" s="13" t="s">
        <v>245</v>
      </c>
      <c r="C116" s="14" t="s">
        <v>285</v>
      </c>
      <c r="D116" s="15" t="s">
        <v>71</v>
      </c>
      <c r="E116" s="26">
        <v>1</v>
      </c>
      <c r="F116" s="16">
        <v>0</v>
      </c>
      <c r="G116" s="16">
        <v>0</v>
      </c>
      <c r="H116" s="16">
        <f t="shared" si="45"/>
        <v>0</v>
      </c>
      <c r="I116" s="16">
        <f t="shared" si="46"/>
        <v>0</v>
      </c>
      <c r="J116" s="16">
        <f t="shared" si="47"/>
        <v>0</v>
      </c>
    </row>
    <row r="117" spans="2:10" ht="29" x14ac:dyDescent="0.35">
      <c r="B117" s="13" t="s">
        <v>246</v>
      </c>
      <c r="C117" s="14" t="s">
        <v>286</v>
      </c>
      <c r="D117" s="15" t="s">
        <v>71</v>
      </c>
      <c r="E117" s="26">
        <v>1</v>
      </c>
      <c r="F117" s="16">
        <v>0</v>
      </c>
      <c r="G117" s="16">
        <v>0</v>
      </c>
      <c r="H117" s="16">
        <f t="shared" ref="H117" si="51">E117*F117</f>
        <v>0</v>
      </c>
      <c r="I117" s="16">
        <f t="shared" ref="I117" si="52">E117*G117</f>
        <v>0</v>
      </c>
      <c r="J117" s="16">
        <f t="shared" ref="J117" si="53">H117+I117</f>
        <v>0</v>
      </c>
    </row>
    <row r="118" spans="2:10" x14ac:dyDescent="0.35">
      <c r="B118" s="29" t="s">
        <v>32</v>
      </c>
      <c r="C118" s="30" t="s">
        <v>124</v>
      </c>
      <c r="D118" s="31"/>
      <c r="E118" s="32"/>
      <c r="F118" s="32"/>
      <c r="G118" s="32"/>
      <c r="H118" s="32"/>
      <c r="I118" s="32"/>
      <c r="J118" s="33">
        <f>SUM(J119:J137)</f>
        <v>0</v>
      </c>
    </row>
    <row r="119" spans="2:10" ht="15" customHeight="1" x14ac:dyDescent="0.35">
      <c r="B119" s="13" t="s">
        <v>59</v>
      </c>
      <c r="C119" s="14" t="s">
        <v>99</v>
      </c>
      <c r="D119" s="15" t="s">
        <v>68</v>
      </c>
      <c r="E119" s="26">
        <v>730</v>
      </c>
      <c r="F119" s="16">
        <v>0</v>
      </c>
      <c r="G119" s="16">
        <v>0</v>
      </c>
      <c r="H119" s="16">
        <f t="shared" ref="H119" si="54">E119*F119</f>
        <v>0</v>
      </c>
      <c r="I119" s="16">
        <f t="shared" ref="I119" si="55">E119*G119</f>
        <v>0</v>
      </c>
      <c r="J119" s="16">
        <f t="shared" ref="J119" si="56">H119+I119</f>
        <v>0</v>
      </c>
    </row>
    <row r="120" spans="2:10" ht="15" customHeight="1" x14ac:dyDescent="0.35">
      <c r="B120" s="13" t="s">
        <v>60</v>
      </c>
      <c r="C120" s="14" t="s">
        <v>110</v>
      </c>
      <c r="D120" s="15" t="s">
        <v>68</v>
      </c>
      <c r="E120" s="26">
        <v>5</v>
      </c>
      <c r="F120" s="16">
        <v>0</v>
      </c>
      <c r="G120" s="16">
        <v>0</v>
      </c>
      <c r="H120" s="16">
        <f t="shared" ref="H120:H137" si="57">E120*F120</f>
        <v>0</v>
      </c>
      <c r="I120" s="16">
        <f t="shared" ref="I120:I137" si="58">E120*G120</f>
        <v>0</v>
      </c>
      <c r="J120" s="16">
        <f t="shared" ref="J120:J137" si="59">H120+I120</f>
        <v>0</v>
      </c>
    </row>
    <row r="121" spans="2:10" ht="15" customHeight="1" x14ac:dyDescent="0.35">
      <c r="B121" s="13" t="s">
        <v>61</v>
      </c>
      <c r="C121" s="14" t="s">
        <v>100</v>
      </c>
      <c r="D121" s="15" t="s">
        <v>111</v>
      </c>
      <c r="E121" s="26">
        <v>600</v>
      </c>
      <c r="F121" s="16">
        <v>0</v>
      </c>
      <c r="G121" s="16">
        <v>0</v>
      </c>
      <c r="H121" s="16">
        <f t="shared" si="57"/>
        <v>0</v>
      </c>
      <c r="I121" s="16">
        <f t="shared" si="58"/>
        <v>0</v>
      </c>
      <c r="J121" s="16">
        <f t="shared" si="59"/>
        <v>0</v>
      </c>
    </row>
    <row r="122" spans="2:10" ht="15" customHeight="1" x14ac:dyDescent="0.35">
      <c r="B122" s="13" t="s">
        <v>62</v>
      </c>
      <c r="C122" s="14" t="s">
        <v>101</v>
      </c>
      <c r="D122" s="15" t="s">
        <v>71</v>
      </c>
      <c r="E122" s="26">
        <v>40</v>
      </c>
      <c r="F122" s="16">
        <v>0</v>
      </c>
      <c r="G122" s="16">
        <v>0</v>
      </c>
      <c r="H122" s="16">
        <f t="shared" si="57"/>
        <v>0</v>
      </c>
      <c r="I122" s="16">
        <f t="shared" si="58"/>
        <v>0</v>
      </c>
      <c r="J122" s="16">
        <f t="shared" si="59"/>
        <v>0</v>
      </c>
    </row>
    <row r="123" spans="2:10" ht="15" customHeight="1" x14ac:dyDescent="0.35">
      <c r="B123" s="13" t="s">
        <v>63</v>
      </c>
      <c r="C123" s="14" t="s">
        <v>112</v>
      </c>
      <c r="D123" s="15" t="s">
        <v>71</v>
      </c>
      <c r="E123" s="26">
        <v>60</v>
      </c>
      <c r="F123" s="16">
        <v>0</v>
      </c>
      <c r="G123" s="16">
        <v>0</v>
      </c>
      <c r="H123" s="16">
        <f t="shared" si="57"/>
        <v>0</v>
      </c>
      <c r="I123" s="16">
        <f t="shared" si="58"/>
        <v>0</v>
      </c>
      <c r="J123" s="16">
        <f t="shared" si="59"/>
        <v>0</v>
      </c>
    </row>
    <row r="124" spans="2:10" ht="29" x14ac:dyDescent="0.35">
      <c r="B124" s="13" t="s">
        <v>64</v>
      </c>
      <c r="C124" s="14" t="s">
        <v>113</v>
      </c>
      <c r="D124" s="15" t="s">
        <v>71</v>
      </c>
      <c r="E124" s="26">
        <v>85</v>
      </c>
      <c r="F124" s="16">
        <v>0</v>
      </c>
      <c r="G124" s="16">
        <v>0</v>
      </c>
      <c r="H124" s="16">
        <f t="shared" si="57"/>
        <v>0</v>
      </c>
      <c r="I124" s="16">
        <f t="shared" si="58"/>
        <v>0</v>
      </c>
      <c r="J124" s="16">
        <f t="shared" si="59"/>
        <v>0</v>
      </c>
    </row>
    <row r="125" spans="2:10" ht="29" x14ac:dyDescent="0.35">
      <c r="B125" s="13" t="s">
        <v>65</v>
      </c>
      <c r="C125" s="14" t="s">
        <v>114</v>
      </c>
      <c r="D125" s="15" t="s">
        <v>71</v>
      </c>
      <c r="E125" s="26">
        <v>23</v>
      </c>
      <c r="F125" s="16">
        <v>0</v>
      </c>
      <c r="G125" s="16">
        <v>0</v>
      </c>
      <c r="H125" s="16">
        <f t="shared" si="57"/>
        <v>0</v>
      </c>
      <c r="I125" s="16">
        <f t="shared" si="58"/>
        <v>0</v>
      </c>
      <c r="J125" s="16">
        <f t="shared" si="59"/>
        <v>0</v>
      </c>
    </row>
    <row r="126" spans="2:10" ht="15" customHeight="1" x14ac:dyDescent="0.35">
      <c r="B126" s="13" t="s">
        <v>138</v>
      </c>
      <c r="C126" s="14" t="s">
        <v>102</v>
      </c>
      <c r="D126" s="15" t="s">
        <v>71</v>
      </c>
      <c r="E126" s="26">
        <v>33</v>
      </c>
      <c r="F126" s="16">
        <v>0</v>
      </c>
      <c r="G126" s="16">
        <v>0</v>
      </c>
      <c r="H126" s="16">
        <f t="shared" si="57"/>
        <v>0</v>
      </c>
      <c r="I126" s="16">
        <f t="shared" si="58"/>
        <v>0</v>
      </c>
      <c r="J126" s="16">
        <f t="shared" si="59"/>
        <v>0</v>
      </c>
    </row>
    <row r="127" spans="2:10" ht="15" customHeight="1" x14ac:dyDescent="0.35">
      <c r="B127" s="13" t="s">
        <v>139</v>
      </c>
      <c r="C127" s="14" t="s">
        <v>103</v>
      </c>
      <c r="D127" s="15" t="s">
        <v>111</v>
      </c>
      <c r="E127" s="26">
        <v>38</v>
      </c>
      <c r="F127" s="16">
        <v>0</v>
      </c>
      <c r="G127" s="16">
        <v>0</v>
      </c>
      <c r="H127" s="16">
        <f t="shared" si="57"/>
        <v>0</v>
      </c>
      <c r="I127" s="16">
        <f t="shared" si="58"/>
        <v>0</v>
      </c>
      <c r="J127" s="16">
        <f t="shared" si="59"/>
        <v>0</v>
      </c>
    </row>
    <row r="128" spans="2:10" ht="15" customHeight="1" x14ac:dyDescent="0.35">
      <c r="B128" s="13" t="s">
        <v>140</v>
      </c>
      <c r="C128" s="14" t="s">
        <v>104</v>
      </c>
      <c r="D128" s="15" t="s">
        <v>71</v>
      </c>
      <c r="E128" s="26">
        <v>38</v>
      </c>
      <c r="F128" s="16">
        <v>0</v>
      </c>
      <c r="G128" s="16">
        <v>0</v>
      </c>
      <c r="H128" s="16">
        <f t="shared" si="57"/>
        <v>0</v>
      </c>
      <c r="I128" s="16">
        <f t="shared" si="58"/>
        <v>0</v>
      </c>
      <c r="J128" s="16">
        <f t="shared" si="59"/>
        <v>0</v>
      </c>
    </row>
    <row r="129" spans="2:10" ht="15" customHeight="1" x14ac:dyDescent="0.35">
      <c r="B129" s="13" t="s">
        <v>141</v>
      </c>
      <c r="C129" s="14" t="s">
        <v>115</v>
      </c>
      <c r="D129" s="15" t="s">
        <v>71</v>
      </c>
      <c r="E129" s="26">
        <v>38</v>
      </c>
      <c r="F129" s="16">
        <v>0</v>
      </c>
      <c r="G129" s="16">
        <v>0</v>
      </c>
      <c r="H129" s="16">
        <f t="shared" si="57"/>
        <v>0</v>
      </c>
      <c r="I129" s="16">
        <f t="shared" si="58"/>
        <v>0</v>
      </c>
      <c r="J129" s="16">
        <f t="shared" si="59"/>
        <v>0</v>
      </c>
    </row>
    <row r="130" spans="2:10" ht="15" customHeight="1" x14ac:dyDescent="0.35">
      <c r="B130" s="13" t="s">
        <v>142</v>
      </c>
      <c r="C130" s="14" t="s">
        <v>105</v>
      </c>
      <c r="D130" s="15" t="s">
        <v>71</v>
      </c>
      <c r="E130" s="26">
        <v>152</v>
      </c>
      <c r="F130" s="16">
        <v>0</v>
      </c>
      <c r="G130" s="16">
        <v>0</v>
      </c>
      <c r="H130" s="16">
        <f t="shared" si="57"/>
        <v>0</v>
      </c>
      <c r="I130" s="16">
        <f t="shared" si="58"/>
        <v>0</v>
      </c>
      <c r="J130" s="16">
        <f t="shared" si="59"/>
        <v>0</v>
      </c>
    </row>
    <row r="131" spans="2:10" ht="15" customHeight="1" x14ac:dyDescent="0.35">
      <c r="B131" s="13" t="s">
        <v>143</v>
      </c>
      <c r="C131" s="14" t="s">
        <v>116</v>
      </c>
      <c r="D131" s="15" t="s">
        <v>71</v>
      </c>
      <c r="E131" s="26">
        <v>38</v>
      </c>
      <c r="F131" s="16">
        <v>0</v>
      </c>
      <c r="G131" s="16">
        <v>0</v>
      </c>
      <c r="H131" s="16">
        <f t="shared" si="57"/>
        <v>0</v>
      </c>
      <c r="I131" s="16">
        <f t="shared" si="58"/>
        <v>0</v>
      </c>
      <c r="J131" s="16">
        <f t="shared" si="59"/>
        <v>0</v>
      </c>
    </row>
    <row r="132" spans="2:10" ht="15" customHeight="1" x14ac:dyDescent="0.35">
      <c r="B132" s="13" t="s">
        <v>144</v>
      </c>
      <c r="C132" s="14" t="s">
        <v>106</v>
      </c>
      <c r="D132" s="15" t="s">
        <v>71</v>
      </c>
      <c r="E132" s="26">
        <v>38</v>
      </c>
      <c r="F132" s="16">
        <v>0</v>
      </c>
      <c r="G132" s="16">
        <v>0</v>
      </c>
      <c r="H132" s="16">
        <f t="shared" si="57"/>
        <v>0</v>
      </c>
      <c r="I132" s="16">
        <f t="shared" si="58"/>
        <v>0</v>
      </c>
      <c r="J132" s="16">
        <f t="shared" si="59"/>
        <v>0</v>
      </c>
    </row>
    <row r="133" spans="2:10" ht="15" customHeight="1" x14ac:dyDescent="0.35">
      <c r="B133" s="13" t="s">
        <v>145</v>
      </c>
      <c r="C133" s="14" t="s">
        <v>107</v>
      </c>
      <c r="D133" s="15" t="s">
        <v>71</v>
      </c>
      <c r="E133" s="26">
        <v>45</v>
      </c>
      <c r="F133" s="16">
        <v>0</v>
      </c>
      <c r="G133" s="16">
        <v>0</v>
      </c>
      <c r="H133" s="16">
        <f t="shared" si="57"/>
        <v>0</v>
      </c>
      <c r="I133" s="16">
        <f t="shared" si="58"/>
        <v>0</v>
      </c>
      <c r="J133" s="16">
        <f t="shared" si="59"/>
        <v>0</v>
      </c>
    </row>
    <row r="134" spans="2:10" ht="15" customHeight="1" x14ac:dyDescent="0.35">
      <c r="B134" s="13" t="s">
        <v>146</v>
      </c>
      <c r="C134" s="14" t="s">
        <v>24</v>
      </c>
      <c r="D134" s="15" t="s">
        <v>70</v>
      </c>
      <c r="E134" s="26">
        <v>109.5</v>
      </c>
      <c r="F134" s="16">
        <v>0</v>
      </c>
      <c r="G134" s="16">
        <v>0</v>
      </c>
      <c r="H134" s="16">
        <f t="shared" si="57"/>
        <v>0</v>
      </c>
      <c r="I134" s="16">
        <f t="shared" si="58"/>
        <v>0</v>
      </c>
      <c r="J134" s="16">
        <f t="shared" si="59"/>
        <v>0</v>
      </c>
    </row>
    <row r="135" spans="2:10" ht="15" customHeight="1" x14ac:dyDescent="0.35">
      <c r="B135" s="13" t="s">
        <v>147</v>
      </c>
      <c r="C135" s="14" t="s">
        <v>25</v>
      </c>
      <c r="D135" s="15" t="s">
        <v>70</v>
      </c>
      <c r="E135" s="26">
        <v>109.5</v>
      </c>
      <c r="F135" s="16">
        <v>0</v>
      </c>
      <c r="G135" s="16">
        <v>0</v>
      </c>
      <c r="H135" s="16">
        <f t="shared" si="57"/>
        <v>0</v>
      </c>
      <c r="I135" s="16">
        <f t="shared" si="58"/>
        <v>0</v>
      </c>
      <c r="J135" s="16">
        <f t="shared" si="59"/>
        <v>0</v>
      </c>
    </row>
    <row r="136" spans="2:10" ht="15" customHeight="1" x14ac:dyDescent="0.35">
      <c r="B136" s="13" t="s">
        <v>148</v>
      </c>
      <c r="C136" s="14" t="s">
        <v>108</v>
      </c>
      <c r="D136" s="15" t="s">
        <v>69</v>
      </c>
      <c r="E136" s="26">
        <v>365</v>
      </c>
      <c r="F136" s="16">
        <v>0</v>
      </c>
      <c r="G136" s="16">
        <v>0</v>
      </c>
      <c r="H136" s="16">
        <f t="shared" si="57"/>
        <v>0</v>
      </c>
      <c r="I136" s="16">
        <f t="shared" si="58"/>
        <v>0</v>
      </c>
      <c r="J136" s="16">
        <f t="shared" si="59"/>
        <v>0</v>
      </c>
    </row>
    <row r="137" spans="2:10" ht="15" customHeight="1" x14ac:dyDescent="0.35">
      <c r="B137" s="13" t="s">
        <v>149</v>
      </c>
      <c r="C137" s="14" t="s">
        <v>109</v>
      </c>
      <c r="D137" s="15" t="s">
        <v>71</v>
      </c>
      <c r="E137" s="26">
        <v>1</v>
      </c>
      <c r="F137" s="16">
        <v>0</v>
      </c>
      <c r="G137" s="16">
        <v>0</v>
      </c>
      <c r="H137" s="16">
        <f t="shared" si="57"/>
        <v>0</v>
      </c>
      <c r="I137" s="16">
        <f t="shared" si="58"/>
        <v>0</v>
      </c>
      <c r="J137" s="16">
        <f t="shared" si="59"/>
        <v>0</v>
      </c>
    </row>
    <row r="138" spans="2:10" ht="9.75" customHeight="1" x14ac:dyDescent="0.35">
      <c r="B138" s="13"/>
      <c r="C138" s="44"/>
      <c r="D138" s="17"/>
      <c r="E138" s="25"/>
      <c r="F138" s="20"/>
      <c r="G138" s="20"/>
      <c r="H138" s="20"/>
      <c r="I138" s="20"/>
      <c r="J138" s="16"/>
    </row>
    <row r="139" spans="2:10" x14ac:dyDescent="0.35">
      <c r="B139" s="38">
        <v>3</v>
      </c>
      <c r="C139" s="39" t="s">
        <v>8</v>
      </c>
      <c r="D139" s="40"/>
      <c r="E139" s="41"/>
      <c r="F139" s="41"/>
      <c r="G139" s="41"/>
      <c r="H139" s="41"/>
      <c r="I139" s="41"/>
      <c r="J139" s="42">
        <f>SUM(J140:J143)</f>
        <v>0</v>
      </c>
    </row>
    <row r="140" spans="2:10" ht="15" customHeight="1" x14ac:dyDescent="0.35">
      <c r="B140" s="13" t="s">
        <v>89</v>
      </c>
      <c r="C140" s="14" t="s">
        <v>29</v>
      </c>
      <c r="D140" s="15" t="s">
        <v>69</v>
      </c>
      <c r="E140" s="23">
        <v>4200</v>
      </c>
      <c r="F140" s="16">
        <v>0</v>
      </c>
      <c r="G140" s="16">
        <v>0</v>
      </c>
      <c r="H140" s="16">
        <f t="shared" ref="H140:H142" si="60">E140*F140</f>
        <v>0</v>
      </c>
      <c r="I140" s="16">
        <f t="shared" ref="I140:I142" si="61">E140*G140</f>
        <v>0</v>
      </c>
      <c r="J140" s="16">
        <f>H140+I140</f>
        <v>0</v>
      </c>
    </row>
    <row r="141" spans="2:10" ht="15" customHeight="1" x14ac:dyDescent="0.35">
      <c r="B141" s="13" t="s">
        <v>90</v>
      </c>
      <c r="C141" s="14" t="s">
        <v>30</v>
      </c>
      <c r="D141" s="15" t="s">
        <v>69</v>
      </c>
      <c r="E141" s="23">
        <v>4200</v>
      </c>
      <c r="F141" s="16">
        <v>0</v>
      </c>
      <c r="G141" s="16">
        <v>0</v>
      </c>
      <c r="H141" s="16">
        <f t="shared" si="60"/>
        <v>0</v>
      </c>
      <c r="I141" s="16">
        <f t="shared" si="61"/>
        <v>0</v>
      </c>
      <c r="J141" s="16">
        <f t="shared" ref="J141:J142" si="62">H141+I141</f>
        <v>0</v>
      </c>
    </row>
    <row r="142" spans="2:10" ht="15" customHeight="1" x14ac:dyDescent="0.35">
      <c r="B142" s="13" t="s">
        <v>91</v>
      </c>
      <c r="C142" s="14" t="s">
        <v>21</v>
      </c>
      <c r="D142" s="15" t="s">
        <v>71</v>
      </c>
      <c r="E142" s="23">
        <v>1</v>
      </c>
      <c r="F142" s="16">
        <v>0</v>
      </c>
      <c r="G142" s="16">
        <v>0</v>
      </c>
      <c r="H142" s="16">
        <f t="shared" si="60"/>
        <v>0</v>
      </c>
      <c r="I142" s="16">
        <f t="shared" si="61"/>
        <v>0</v>
      </c>
      <c r="J142" s="16">
        <f t="shared" si="62"/>
        <v>0</v>
      </c>
    </row>
    <row r="143" spans="2:10" ht="9" customHeight="1" x14ac:dyDescent="0.35">
      <c r="B143" s="17"/>
      <c r="C143" s="18"/>
      <c r="D143" s="17"/>
      <c r="E143" s="19"/>
      <c r="F143" s="19"/>
      <c r="G143" s="19"/>
      <c r="H143" s="19"/>
      <c r="I143" s="19"/>
      <c r="J143" s="20"/>
    </row>
    <row r="144" spans="2:10" x14ac:dyDescent="0.35">
      <c r="B144" s="38">
        <v>4</v>
      </c>
      <c r="C144" s="39" t="s">
        <v>66</v>
      </c>
      <c r="D144" s="40"/>
      <c r="E144" s="41"/>
      <c r="F144" s="41"/>
      <c r="G144" s="41"/>
      <c r="H144" s="41"/>
      <c r="I144" s="41"/>
      <c r="J144" s="42">
        <f>SUM(J145:J145)</f>
        <v>0</v>
      </c>
    </row>
    <row r="145" spans="1:14" ht="15" customHeight="1" x14ac:dyDescent="0.35">
      <c r="B145" s="13" t="s">
        <v>80</v>
      </c>
      <c r="C145" s="21" t="s">
        <v>154</v>
      </c>
      <c r="D145" s="22" t="s">
        <v>71</v>
      </c>
      <c r="E145" s="24">
        <v>1</v>
      </c>
      <c r="F145" s="16">
        <v>0</v>
      </c>
      <c r="G145" s="16">
        <v>0</v>
      </c>
      <c r="H145" s="16">
        <f t="shared" ref="H145" si="63">E145*F145</f>
        <v>0</v>
      </c>
      <c r="I145" s="16">
        <f t="shared" ref="I145" si="64">E145*G145</f>
        <v>0</v>
      </c>
      <c r="J145" s="16">
        <f t="shared" ref="J145" si="65">H145+I145</f>
        <v>0</v>
      </c>
    </row>
    <row r="146" spans="1:14" ht="47.25" customHeight="1" x14ac:dyDescent="0.35">
      <c r="B146" s="56" t="s">
        <v>121</v>
      </c>
      <c r="C146" s="56"/>
      <c r="D146" s="56"/>
      <c r="E146" s="56"/>
      <c r="F146" s="56"/>
      <c r="G146" s="56"/>
      <c r="H146" s="56"/>
      <c r="I146" s="56"/>
      <c r="J146" s="57"/>
    </row>
    <row r="147" spans="1:14" s="8" customFormat="1" x14ac:dyDescent="0.35">
      <c r="A147" s="9"/>
      <c r="B147" s="17"/>
      <c r="C147" s="34"/>
      <c r="D147" s="35"/>
      <c r="E147" s="36"/>
      <c r="F147" s="36"/>
      <c r="G147" s="36"/>
      <c r="H147" s="36"/>
      <c r="I147" s="36"/>
      <c r="J147" s="20"/>
      <c r="K147" s="9"/>
      <c r="M147" s="9"/>
      <c r="N147" s="9"/>
    </row>
    <row r="148" spans="1:14" s="8" customFormat="1" x14ac:dyDescent="0.35">
      <c r="A148" s="9"/>
      <c r="B148" s="17"/>
      <c r="C148" s="18"/>
      <c r="D148" s="17"/>
      <c r="E148" s="19"/>
      <c r="F148" s="19"/>
      <c r="G148" s="19"/>
      <c r="H148" s="19"/>
      <c r="I148" s="19"/>
      <c r="J148" s="20"/>
      <c r="K148" s="9"/>
      <c r="M148" s="9"/>
      <c r="N148" s="9"/>
    </row>
    <row r="149" spans="1:14" s="8" customFormat="1" x14ac:dyDescent="0.35">
      <c r="A149" s="9"/>
      <c r="B149" s="27"/>
      <c r="C149" s="43" t="s">
        <v>16</v>
      </c>
      <c r="D149" s="28"/>
      <c r="E149" s="28"/>
      <c r="F149" s="28"/>
      <c r="G149" s="28"/>
      <c r="H149" s="28"/>
      <c r="I149" s="28"/>
      <c r="J149" s="37" t="e">
        <f>J144+J139+J17+J9</f>
        <v>#REF!</v>
      </c>
      <c r="K149" s="9"/>
      <c r="M149" s="9"/>
      <c r="N149" s="9"/>
    </row>
    <row r="150" spans="1:14" s="8" customFormat="1" x14ac:dyDescent="0.35">
      <c r="A150" s="9"/>
      <c r="B150" s="27"/>
      <c r="C150" s="43" t="s">
        <v>125</v>
      </c>
      <c r="D150" s="28"/>
      <c r="E150" s="28"/>
      <c r="F150" s="28"/>
      <c r="G150" s="28"/>
      <c r="H150" s="28"/>
      <c r="I150" s="28"/>
      <c r="J150" s="37" t="e">
        <f>J149*0.25-J151</f>
        <v>#REF!</v>
      </c>
      <c r="K150" s="9"/>
      <c r="M150" s="9"/>
      <c r="N150" s="9"/>
    </row>
    <row r="151" spans="1:14" s="8" customFormat="1" x14ac:dyDescent="0.35">
      <c r="A151" s="9"/>
      <c r="B151" s="27"/>
      <c r="C151" s="43" t="s">
        <v>126</v>
      </c>
      <c r="D151" s="28"/>
      <c r="E151" s="28"/>
      <c r="F151" s="28"/>
      <c r="G151" s="28"/>
      <c r="H151" s="28"/>
      <c r="I151" s="28"/>
      <c r="J151" s="37" t="e">
        <f>SUM(#REF!)*0.16</f>
        <v>#REF!</v>
      </c>
      <c r="K151" s="9"/>
      <c r="M151" s="9"/>
      <c r="N151" s="9"/>
    </row>
    <row r="152" spans="1:14" s="8" customFormat="1" ht="30" customHeight="1" x14ac:dyDescent="0.35">
      <c r="A152" s="9"/>
      <c r="B152" s="27"/>
      <c r="C152" s="43" t="s">
        <v>17</v>
      </c>
      <c r="D152" s="28"/>
      <c r="E152" s="28"/>
      <c r="F152" s="28"/>
      <c r="G152" s="28"/>
      <c r="H152" s="28"/>
      <c r="I152" s="28"/>
      <c r="J152" s="37" t="e">
        <f>SUM(J149:J151)</f>
        <v>#REF!</v>
      </c>
      <c r="K152" s="9"/>
      <c r="M152" s="9"/>
      <c r="N152" s="9"/>
    </row>
    <row r="154" spans="1:14" s="8" customFormat="1" x14ac:dyDescent="0.35">
      <c r="A154" s="9"/>
      <c r="B154" s="10"/>
      <c r="C154" s="12"/>
      <c r="D154" s="10"/>
      <c r="E154" s="11"/>
      <c r="F154" s="11"/>
      <c r="G154" s="11"/>
      <c r="H154" s="11"/>
      <c r="I154" s="11"/>
      <c r="K154" s="10"/>
      <c r="M154" s="9"/>
      <c r="N154" s="9"/>
    </row>
  </sheetData>
  <mergeCells count="3">
    <mergeCell ref="B146:J146"/>
    <mergeCell ref="B3:J3"/>
    <mergeCell ref="B1:J2"/>
  </mergeCells>
  <phoneticPr fontId="4" type="noConversion"/>
  <printOptions horizontalCentered="1"/>
  <pageMargins left="0.51181102362204722" right="0.51181102362204722" top="0.59055118110236227" bottom="0.59055118110236227" header="0.31496062992125984" footer="0.31496062992125984"/>
  <pageSetup paperSize="9" scale="97" fitToHeight="0" orientation="landscape" r:id="rId1"/>
  <headerFooter>
    <oddFooter>&amp;RPágina &amp;P de &amp;N</oddFooter>
  </headerFooter>
  <ignoredErrors>
    <ignoredError sqref="J20 J35 J80 J83:J85 J87 J1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BASE_UNIDADE 1</vt:lpstr>
      <vt:lpstr>'BASE_UNIDADE 1'!Area_de_impressao</vt:lpstr>
      <vt:lpstr>'BASE_UNIDADE 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Nicoletti</dc:creator>
  <cp:lastModifiedBy>DANIELE JACÓ GONÇALVES CÂNDIDO</cp:lastModifiedBy>
  <cp:lastPrinted>2022-09-21T03:07:50Z</cp:lastPrinted>
  <dcterms:created xsi:type="dcterms:W3CDTF">2022-09-11T23:59:36Z</dcterms:created>
  <dcterms:modified xsi:type="dcterms:W3CDTF">2023-07-05T04:31:11Z</dcterms:modified>
</cp:coreProperties>
</file>