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2- DANIELE\Processos Serviços 2022 Daniele\ATO CONVOCATÓRIO -EMPRESAS DE ENGENHARIA E CONSTRUÇÃO\Arquivos\"/>
    </mc:Choice>
  </mc:AlternateContent>
  <xr:revisionPtr revIDLastSave="0" documentId="8_{0B0458AE-1684-4BA2-8809-7D95C24E3EF8}" xr6:coauthVersionLast="47" xr6:coauthVersionMax="47" xr10:uidLastSave="{00000000-0000-0000-0000-000000000000}"/>
  <bookViews>
    <workbookView xWindow="-110" yWindow="-110" windowWidth="19420" windowHeight="10420" activeTab="3" xr2:uid="{886FF69B-B8DA-41E5-8507-7A6F498D48AB}"/>
  </bookViews>
  <sheets>
    <sheet name="Resumo Unid. 02" sheetId="4" r:id="rId1"/>
    <sheet name="Geral Unid. 02" sheetId="1" r:id="rId2"/>
    <sheet name="Arq. e Acess. Unid. 02" sheetId="6" r:id="rId3"/>
    <sheet name="Hidr. Unid. 02" sheetId="5" r:id="rId4"/>
  </sheets>
  <definedNames>
    <definedName name="_xlnm._FilterDatabase" localSheetId="2" hidden="1">'Arq. e Acess. Unid. 02'!$B$8:$J$120</definedName>
    <definedName name="_xlnm._FilterDatabase" localSheetId="1" hidden="1">'Geral Unid. 02'!$B$8:$J$36</definedName>
    <definedName name="_xlnm._FilterDatabase" localSheetId="3" hidden="1">'Hidr. Unid. 02'!$B$8:$J$46</definedName>
    <definedName name="_xlnm._FilterDatabase" localSheetId="0" hidden="1">'Resumo Unid. 02'!$B$8:$G$20</definedName>
    <definedName name="_xlnm.Print_Area" localSheetId="2">'Arq. e Acess. Unid. 02'!$B$2:$J$120</definedName>
    <definedName name="_xlnm.Print_Area" localSheetId="1">'Geral Unid. 02'!$B$2:$J$36</definedName>
    <definedName name="_xlnm.Print_Area" localSheetId="3">'Hidr. Unid. 02'!$B$2:$J$46</definedName>
    <definedName name="_xlnm.Print_Area" localSheetId="0">'Resumo Unid. 02'!$B$2:$G$20</definedName>
    <definedName name="_xlnm.Print_Titles" localSheetId="2">'Arq. e Acess. Unid. 02'!$2:$8</definedName>
    <definedName name="_xlnm.Print_Titles" localSheetId="1">'Geral Unid. 02'!$2:$8</definedName>
    <definedName name="_xlnm.Print_Titles" localSheetId="3">'Hidr. Unid. 02'!$2:$8</definedName>
    <definedName name="_xlnm.Print_Titles" localSheetId="0">'Resumo Unid. 02'!$2:$9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J120" i="6"/>
  <c r="G12" i="4" s="1"/>
  <c r="J46" i="5"/>
  <c r="G14" i="4" s="1"/>
  <c r="H29" i="1"/>
  <c r="I39" i="5"/>
  <c r="I41" i="5"/>
  <c r="H41" i="5"/>
  <c r="I40" i="5"/>
  <c r="H40" i="5"/>
  <c r="I38" i="5"/>
  <c r="H38" i="5"/>
  <c r="J38" i="5" s="1"/>
  <c r="I37" i="5"/>
  <c r="H37" i="5"/>
  <c r="J37" i="5" s="1"/>
  <c r="I36" i="5"/>
  <c r="H36" i="5"/>
  <c r="I35" i="5"/>
  <c r="H35" i="5"/>
  <c r="I34" i="5"/>
  <c r="H34" i="5"/>
  <c r="J34" i="5" s="1"/>
  <c r="I33" i="5"/>
  <c r="H33" i="5"/>
  <c r="J33" i="5" s="1"/>
  <c r="I32" i="5"/>
  <c r="H32" i="5"/>
  <c r="I31" i="5"/>
  <c r="H31" i="5"/>
  <c r="I30" i="5"/>
  <c r="H30" i="5"/>
  <c r="J30" i="5" s="1"/>
  <c r="I29" i="5"/>
  <c r="H29" i="5"/>
  <c r="J29" i="5" s="1"/>
  <c r="I28" i="5"/>
  <c r="I27" i="5" s="1"/>
  <c r="H28" i="5"/>
  <c r="H27" i="5" s="1"/>
  <c r="I26" i="5"/>
  <c r="H26" i="5"/>
  <c r="I25" i="5"/>
  <c r="H25" i="5"/>
  <c r="J25" i="5" s="1"/>
  <c r="I24" i="5"/>
  <c r="H24" i="5"/>
  <c r="J24" i="5" s="1"/>
  <c r="I23" i="5"/>
  <c r="I22" i="5" s="1"/>
  <c r="H23" i="5"/>
  <c r="H19" i="5"/>
  <c r="J19" i="5" s="1"/>
  <c r="I19" i="5"/>
  <c r="H20" i="5"/>
  <c r="I20" i="5"/>
  <c r="J20" i="5"/>
  <c r="H21" i="5"/>
  <c r="J21" i="5" s="1"/>
  <c r="I21" i="5"/>
  <c r="I18" i="5"/>
  <c r="H18" i="5"/>
  <c r="I17" i="5"/>
  <c r="H17" i="5"/>
  <c r="J17" i="5" s="1"/>
  <c r="I16" i="5"/>
  <c r="H16" i="5"/>
  <c r="J16" i="5" s="1"/>
  <c r="I15" i="5"/>
  <c r="H15" i="5"/>
  <c r="J15" i="5" s="1"/>
  <c r="I14" i="5"/>
  <c r="H14" i="5"/>
  <c r="I13" i="5"/>
  <c r="H13" i="5"/>
  <c r="J13" i="5" s="1"/>
  <c r="I12" i="5"/>
  <c r="I10" i="5" s="1"/>
  <c r="I9" i="5" s="1"/>
  <c r="H12" i="5"/>
  <c r="I11" i="5"/>
  <c r="H11" i="5"/>
  <c r="J11" i="5" s="1"/>
  <c r="I115" i="6"/>
  <c r="I113" i="6" s="1"/>
  <c r="H115" i="6"/>
  <c r="J115" i="6" s="1"/>
  <c r="I114" i="6"/>
  <c r="H114" i="6"/>
  <c r="J114" i="6" s="1"/>
  <c r="J113" i="6" s="1"/>
  <c r="H101" i="6"/>
  <c r="J101" i="6" s="1"/>
  <c r="I101" i="6"/>
  <c r="H102" i="6"/>
  <c r="I102" i="6"/>
  <c r="J102" i="6"/>
  <c r="H103" i="6"/>
  <c r="I103" i="6"/>
  <c r="J103" i="6" s="1"/>
  <c r="H104" i="6"/>
  <c r="I104" i="6"/>
  <c r="J104" i="6"/>
  <c r="H105" i="6"/>
  <c r="J105" i="6" s="1"/>
  <c r="I105" i="6"/>
  <c r="H106" i="6"/>
  <c r="J106" i="6" s="1"/>
  <c r="I106" i="6"/>
  <c r="H107" i="6"/>
  <c r="I107" i="6"/>
  <c r="J107" i="6"/>
  <c r="H108" i="6"/>
  <c r="J108" i="6" s="1"/>
  <c r="I108" i="6"/>
  <c r="H109" i="6"/>
  <c r="J109" i="6" s="1"/>
  <c r="I109" i="6"/>
  <c r="H110" i="6"/>
  <c r="I110" i="6"/>
  <c r="J110" i="6"/>
  <c r="H111" i="6"/>
  <c r="I111" i="6"/>
  <c r="J111" i="6" s="1"/>
  <c r="H112" i="6"/>
  <c r="I112" i="6"/>
  <c r="J112" i="6"/>
  <c r="I100" i="6"/>
  <c r="H100" i="6"/>
  <c r="J100" i="6" s="1"/>
  <c r="I99" i="6"/>
  <c r="H99" i="6"/>
  <c r="J99" i="6" s="1"/>
  <c r="I98" i="6"/>
  <c r="H98" i="6"/>
  <c r="I97" i="6"/>
  <c r="I96" i="6" s="1"/>
  <c r="H97" i="6"/>
  <c r="J97" i="6" s="1"/>
  <c r="H90" i="6"/>
  <c r="J90" i="6" s="1"/>
  <c r="I90" i="6"/>
  <c r="I88" i="6" s="1"/>
  <c r="H91" i="6"/>
  <c r="J91" i="6" s="1"/>
  <c r="I91" i="6"/>
  <c r="H92" i="6"/>
  <c r="I92" i="6"/>
  <c r="J92" i="6"/>
  <c r="H93" i="6"/>
  <c r="J93" i="6" s="1"/>
  <c r="I93" i="6"/>
  <c r="H94" i="6"/>
  <c r="J94" i="6" s="1"/>
  <c r="I94" i="6"/>
  <c r="H95" i="6"/>
  <c r="I95" i="6"/>
  <c r="J95" i="6"/>
  <c r="I89" i="6"/>
  <c r="H89" i="6"/>
  <c r="J89" i="6" s="1"/>
  <c r="H83" i="6"/>
  <c r="J83" i="6" s="1"/>
  <c r="I83" i="6"/>
  <c r="H84" i="6"/>
  <c r="I84" i="6"/>
  <c r="J84" i="6"/>
  <c r="H85" i="6"/>
  <c r="I85" i="6"/>
  <c r="J85" i="6" s="1"/>
  <c r="H86" i="6"/>
  <c r="I86" i="6"/>
  <c r="J86" i="6"/>
  <c r="H87" i="6"/>
  <c r="J87" i="6" s="1"/>
  <c r="I87" i="6"/>
  <c r="I82" i="6"/>
  <c r="I81" i="6" s="1"/>
  <c r="H82" i="6"/>
  <c r="H81" i="6" s="1"/>
  <c r="H74" i="6"/>
  <c r="I74" i="6"/>
  <c r="J74" i="6"/>
  <c r="H75" i="6"/>
  <c r="J75" i="6" s="1"/>
  <c r="I75" i="6"/>
  <c r="I72" i="6" s="1"/>
  <c r="H76" i="6"/>
  <c r="J76" i="6" s="1"/>
  <c r="I76" i="6"/>
  <c r="H77" i="6"/>
  <c r="I77" i="6"/>
  <c r="J77" i="6"/>
  <c r="H78" i="6"/>
  <c r="J78" i="6" s="1"/>
  <c r="I78" i="6"/>
  <c r="H79" i="6"/>
  <c r="J79" i="6" s="1"/>
  <c r="I79" i="6"/>
  <c r="H80" i="6"/>
  <c r="I80" i="6"/>
  <c r="J80" i="6"/>
  <c r="I73" i="6"/>
  <c r="H73" i="6"/>
  <c r="J73" i="6" s="1"/>
  <c r="J72" i="6" s="1"/>
  <c r="H64" i="6"/>
  <c r="J64" i="6" s="1"/>
  <c r="I64" i="6"/>
  <c r="H65" i="6"/>
  <c r="I65" i="6"/>
  <c r="I62" i="6" s="1"/>
  <c r="J65" i="6"/>
  <c r="H66" i="6"/>
  <c r="I66" i="6"/>
  <c r="J66" i="6" s="1"/>
  <c r="H67" i="6"/>
  <c r="I67" i="6"/>
  <c r="J67" i="6"/>
  <c r="H68" i="6"/>
  <c r="J68" i="6" s="1"/>
  <c r="I68" i="6"/>
  <c r="H69" i="6"/>
  <c r="J69" i="6" s="1"/>
  <c r="I69" i="6"/>
  <c r="H70" i="6"/>
  <c r="I70" i="6"/>
  <c r="J70" i="6"/>
  <c r="H71" i="6"/>
  <c r="J71" i="6" s="1"/>
  <c r="I71" i="6"/>
  <c r="I63" i="6"/>
  <c r="H63" i="6"/>
  <c r="H50" i="6"/>
  <c r="I50" i="6"/>
  <c r="J50" i="6"/>
  <c r="H51" i="6"/>
  <c r="J51" i="6" s="1"/>
  <c r="I51" i="6"/>
  <c r="H52" i="6"/>
  <c r="J52" i="6" s="1"/>
  <c r="I52" i="6"/>
  <c r="H53" i="6"/>
  <c r="I53" i="6"/>
  <c r="J53" i="6"/>
  <c r="H54" i="6"/>
  <c r="I54" i="6"/>
  <c r="J54" i="6" s="1"/>
  <c r="H55" i="6"/>
  <c r="I55" i="6"/>
  <c r="J55" i="6"/>
  <c r="H56" i="6"/>
  <c r="J56" i="6" s="1"/>
  <c r="I56" i="6"/>
  <c r="H57" i="6"/>
  <c r="J57" i="6" s="1"/>
  <c r="I57" i="6"/>
  <c r="I49" i="6"/>
  <c r="H49" i="6"/>
  <c r="J49" i="6" s="1"/>
  <c r="H40" i="6"/>
  <c r="J40" i="6" s="1"/>
  <c r="I40" i="6"/>
  <c r="H41" i="6"/>
  <c r="J41" i="6" s="1"/>
  <c r="I41" i="6"/>
  <c r="H42" i="6"/>
  <c r="I42" i="6"/>
  <c r="J42" i="6"/>
  <c r="H43" i="6"/>
  <c r="J43" i="6" s="1"/>
  <c r="I43" i="6"/>
  <c r="H44" i="6"/>
  <c r="J44" i="6" s="1"/>
  <c r="I44" i="6"/>
  <c r="H45" i="6"/>
  <c r="I45" i="6"/>
  <c r="J45" i="6"/>
  <c r="H46" i="6"/>
  <c r="I46" i="6"/>
  <c r="J46" i="6" s="1"/>
  <c r="H47" i="6"/>
  <c r="I47" i="6"/>
  <c r="J47" i="6"/>
  <c r="I39" i="6"/>
  <c r="H39" i="6"/>
  <c r="J39" i="6" s="1"/>
  <c r="I37" i="6"/>
  <c r="H37" i="6"/>
  <c r="J37" i="6" s="1"/>
  <c r="I36" i="6"/>
  <c r="H36" i="6"/>
  <c r="I35" i="6"/>
  <c r="I34" i="6" s="1"/>
  <c r="H35" i="6"/>
  <c r="J35" i="6" s="1"/>
  <c r="I33" i="6"/>
  <c r="H33" i="6"/>
  <c r="J33" i="6" s="1"/>
  <c r="I30" i="6"/>
  <c r="H30" i="6"/>
  <c r="J30" i="6" s="1"/>
  <c r="I29" i="6"/>
  <c r="H29" i="6"/>
  <c r="I28" i="6"/>
  <c r="H28" i="6"/>
  <c r="J28" i="6" s="1"/>
  <c r="I27" i="6"/>
  <c r="H27" i="6"/>
  <c r="J27" i="6" s="1"/>
  <c r="I26" i="6"/>
  <c r="H26" i="6"/>
  <c r="J26" i="6" s="1"/>
  <c r="I25" i="6"/>
  <c r="H25" i="6"/>
  <c r="I38" i="6"/>
  <c r="H38" i="6"/>
  <c r="H21" i="6"/>
  <c r="I21" i="6"/>
  <c r="J21" i="6"/>
  <c r="H22" i="6"/>
  <c r="J22" i="6" s="1"/>
  <c r="I22" i="6"/>
  <c r="H23" i="6"/>
  <c r="J23" i="6" s="1"/>
  <c r="I23" i="6"/>
  <c r="I20" i="6"/>
  <c r="H20" i="6"/>
  <c r="J20" i="6" s="1"/>
  <c r="I19" i="6"/>
  <c r="H19" i="6"/>
  <c r="I18" i="6"/>
  <c r="H18" i="6"/>
  <c r="I17" i="6"/>
  <c r="H17" i="6"/>
  <c r="I16" i="6"/>
  <c r="H16" i="6"/>
  <c r="J16" i="6" s="1"/>
  <c r="I15" i="6"/>
  <c r="H15" i="6"/>
  <c r="I14" i="6"/>
  <c r="H14" i="6"/>
  <c r="I13" i="6"/>
  <c r="H13" i="6"/>
  <c r="I12" i="6"/>
  <c r="H12" i="6"/>
  <c r="J12" i="6" s="1"/>
  <c r="I11" i="6"/>
  <c r="I10" i="6" s="1"/>
  <c r="H11" i="6"/>
  <c r="I30" i="1"/>
  <c r="I29" i="1" s="1"/>
  <c r="H30" i="1"/>
  <c r="I28" i="1"/>
  <c r="H28" i="1"/>
  <c r="J28" i="1" s="1"/>
  <c r="I27" i="1"/>
  <c r="H27" i="1"/>
  <c r="J27" i="1" s="1"/>
  <c r="I26" i="1"/>
  <c r="H26" i="1"/>
  <c r="I25" i="1"/>
  <c r="I24" i="1" s="1"/>
  <c r="I23" i="1" s="1"/>
  <c r="H25" i="1"/>
  <c r="I21" i="1"/>
  <c r="H21" i="1"/>
  <c r="J21" i="1" s="1"/>
  <c r="I20" i="1"/>
  <c r="H20" i="1"/>
  <c r="J20" i="1" s="1"/>
  <c r="I19" i="1"/>
  <c r="H19" i="1"/>
  <c r="I18" i="1"/>
  <c r="I17" i="1" s="1"/>
  <c r="I9" i="1" s="1"/>
  <c r="H18" i="1"/>
  <c r="I15" i="1"/>
  <c r="H15" i="1"/>
  <c r="J15" i="1" s="1"/>
  <c r="I14" i="1"/>
  <c r="H14" i="1"/>
  <c r="J14" i="1" s="1"/>
  <c r="I13" i="1"/>
  <c r="H13" i="1"/>
  <c r="I12" i="1"/>
  <c r="H12" i="1"/>
  <c r="I11" i="1"/>
  <c r="H11" i="1"/>
  <c r="J11" i="1" s="1"/>
  <c r="I10" i="1"/>
  <c r="H10" i="1"/>
  <c r="J10" i="1" s="1"/>
  <c r="J88" i="6" l="1"/>
  <c r="J13" i="6"/>
  <c r="J17" i="6"/>
  <c r="H72" i="6"/>
  <c r="H113" i="6"/>
  <c r="H22" i="5"/>
  <c r="H17" i="1"/>
  <c r="J38" i="6"/>
  <c r="J25" i="6"/>
  <c r="J29" i="6"/>
  <c r="J36" i="6"/>
  <c r="J34" i="6" s="1"/>
  <c r="J63" i="6"/>
  <c r="J62" i="6" s="1"/>
  <c r="J98" i="6"/>
  <c r="J96" i="6" s="1"/>
  <c r="J14" i="5"/>
  <c r="J18" i="5"/>
  <c r="H34" i="6"/>
  <c r="J12" i="1"/>
  <c r="J18" i="1"/>
  <c r="J25" i="1"/>
  <c r="J24" i="1" s="1"/>
  <c r="J23" i="1" s="1"/>
  <c r="G18" i="4" s="1"/>
  <c r="J30" i="1"/>
  <c r="J29" i="1" s="1"/>
  <c r="J14" i="6"/>
  <c r="J18" i="6"/>
  <c r="J82" i="6"/>
  <c r="J81" i="6" s="1"/>
  <c r="J26" i="5"/>
  <c r="J31" i="5"/>
  <c r="J35" i="5"/>
  <c r="J40" i="5"/>
  <c r="H24" i="1"/>
  <c r="H23" i="1" s="1"/>
  <c r="H9" i="1" s="1"/>
  <c r="H10" i="5"/>
  <c r="H9" i="5" s="1"/>
  <c r="J12" i="5"/>
  <c r="J10" i="5" s="1"/>
  <c r="J9" i="5" s="1"/>
  <c r="H10" i="6"/>
  <c r="H88" i="6"/>
  <c r="H62" i="6"/>
  <c r="H96" i="6"/>
  <c r="J13" i="1"/>
  <c r="J19" i="1"/>
  <c r="J26" i="1"/>
  <c r="J11" i="6"/>
  <c r="J15" i="6"/>
  <c r="J19" i="6"/>
  <c r="J23" i="5"/>
  <c r="J22" i="5" s="1"/>
  <c r="J28" i="5"/>
  <c r="J32" i="5"/>
  <c r="J36" i="5"/>
  <c r="J41" i="5"/>
  <c r="H39" i="5"/>
  <c r="J17" i="1" l="1"/>
  <c r="J10" i="6"/>
  <c r="J27" i="5"/>
  <c r="J39" i="5"/>
  <c r="E61" i="6"/>
  <c r="E60" i="6"/>
  <c r="E59" i="6"/>
  <c r="E58" i="6"/>
  <c r="E32" i="6"/>
  <c r="E31" i="6"/>
  <c r="G16" i="4" l="1"/>
  <c r="J9" i="1"/>
  <c r="G10" i="4" s="1"/>
  <c r="I31" i="6"/>
  <c r="H31" i="6"/>
  <c r="I32" i="6"/>
  <c r="H32" i="6"/>
  <c r="J32" i="6" s="1"/>
  <c r="H58" i="6"/>
  <c r="H48" i="6" s="1"/>
  <c r="I58" i="6"/>
  <c r="H59" i="6"/>
  <c r="I59" i="6"/>
  <c r="H60" i="6"/>
  <c r="I60" i="6"/>
  <c r="H61" i="6"/>
  <c r="I61" i="6"/>
  <c r="I48" i="6" l="1"/>
  <c r="J61" i="6"/>
  <c r="J60" i="6"/>
  <c r="J59" i="6"/>
  <c r="J58" i="6"/>
  <c r="J48" i="6" s="1"/>
  <c r="J31" i="6"/>
  <c r="J24" i="6" s="1"/>
  <c r="J9" i="6" s="1"/>
  <c r="H24" i="6"/>
  <c r="H9" i="6" s="1"/>
  <c r="I24" i="6"/>
  <c r="I9" i="6" s="1"/>
</calcChain>
</file>

<file path=xl/sharedStrings.xml><?xml version="1.0" encoding="utf-8"?>
<sst xmlns="http://schemas.openxmlformats.org/spreadsheetml/2006/main" count="547" uniqueCount="341">
  <si>
    <t>TOTAL (R$)</t>
  </si>
  <si>
    <t>QUANT.</t>
  </si>
  <si>
    <t>UNID.</t>
  </si>
  <si>
    <t>DESCRIÇÃO</t>
  </si>
  <si>
    <t>ITEM</t>
  </si>
  <si>
    <t xml:space="preserve">ENDEREÇO: </t>
  </si>
  <si>
    <t>TATUÍ - SP</t>
  </si>
  <si>
    <t>SERVIÇOS PRELIMINARES</t>
  </si>
  <si>
    <t>00</t>
  </si>
  <si>
    <t xml:space="preserve">Data base: </t>
  </si>
  <si>
    <t xml:space="preserve">Revisão: </t>
  </si>
  <si>
    <t>SERVIÇOS COMPLEMENTARES</t>
  </si>
  <si>
    <t>ACESSIBILIDADE</t>
  </si>
  <si>
    <t>2.1</t>
  </si>
  <si>
    <t>Plataforma elevatória “Montele PL200 Modelo Pública” com cabine de 0,90 x 1,40 m e enclausuramento com torre fechada fornecida pelo fabricante, para percurso vertical de 2.95 m.</t>
  </si>
  <si>
    <t>COMUNICAÇÃO VISUAL</t>
  </si>
  <si>
    <t>2.2</t>
  </si>
  <si>
    <t>2.3</t>
  </si>
  <si>
    <t>PISOS E REVESTIMENTOS</t>
  </si>
  <si>
    <t>Piso em porcelanato cimentício modelo Detroit OFW ACT – Portinari, com medidas: 877 x 877mm.</t>
  </si>
  <si>
    <t>Revestimento cerâmico modelo Pérola Matte – Portinari, com medidas: 291 x 877 x 11mm</t>
  </si>
  <si>
    <t>Revestimento em porcelanato modelo Senses Decor GN MATTE – Portinari, com medidas: 98,2 x 400 x 7,4mm</t>
  </si>
  <si>
    <t>Rodapé em porcelanato cimentício modelo Detroit RP OFW ACT – Portinari com medidas: 877 x 877 x 10mm.</t>
  </si>
  <si>
    <t>LOUÇAS</t>
  </si>
  <si>
    <t>2.4</t>
  </si>
  <si>
    <t>2.5</t>
  </si>
  <si>
    <t>METAIS</t>
  </si>
  <si>
    <t>ACESSÓRIOS</t>
  </si>
  <si>
    <t>2.6</t>
  </si>
  <si>
    <t>2.7</t>
  </si>
  <si>
    <t>Laudo estrutural e projeto estrutural para abertura da laje para instalação da plataforma elevatória.</t>
  </si>
  <si>
    <t>SUBTOTAL (R$)</t>
  </si>
  <si>
    <t>TOTAL GERAL (R$)</t>
  </si>
  <si>
    <t>Mobilização de equipe e equipamentos</t>
  </si>
  <si>
    <t xml:space="preserve">Tapume interno ou externo </t>
  </si>
  <si>
    <t>Andaime metálico de ferro tubular para serviços externos ou internos</t>
  </si>
  <si>
    <t>Desmobilização de equipe e equipamentos</t>
  </si>
  <si>
    <t>Placa de obra</t>
  </si>
  <si>
    <t>DEMOLIÇÕES, REMOÇÕES E RETIRADAS</t>
  </si>
  <si>
    <t>ALVENARIAS E FECHAMENTOS</t>
  </si>
  <si>
    <t>Demolição de alvenaria revestida (com qualquer tipo de material) com bota fora</t>
  </si>
  <si>
    <t>Retirada de aparelhos sanitários com metais e acessórios com bota fora</t>
  </si>
  <si>
    <t>Remoção de divisória leve com ou sem reaproveitamento (incluido bota fora)</t>
  </si>
  <si>
    <t>Retirada de soleira de mármore ou granito com bota fora</t>
  </si>
  <si>
    <t>Retirada de rodapé em cerâmica, porcelanato, granito, mármore ou similares com bota fora</t>
  </si>
  <si>
    <t>Demolição de concreto armado, com bota fora (manual ou mecanicamente)</t>
  </si>
  <si>
    <t>Demolição de concreto simples com bota fora</t>
  </si>
  <si>
    <t>Remoção de esquadria de madeira, inclusive batentes, guarnições e ferragens com bota fora</t>
  </si>
  <si>
    <t xml:space="preserve">Remoção de corrimão / guarda corpo </t>
  </si>
  <si>
    <t xml:space="preserve">Remoção de placas indicativas </t>
  </si>
  <si>
    <t>Demolição de revestimento em azulejo, cerâmico, porcelanato, pastilha, revestido em pedra ou similares, inclusive retirada de argamassa de assentamento ou camada de regularização, com bota fora</t>
  </si>
  <si>
    <t>RAMPAS E PISOS DE CONCRETO</t>
  </si>
  <si>
    <t>Escavação manual de vala em solo de 1ª categoria (profundidade: até 2 m) </t>
  </si>
  <si>
    <t>Reaterro manual de vala, sem controle de compactação.</t>
  </si>
  <si>
    <t>Lastro de brita 3 e 4 apiloado manualmente com maço de até 30 kg </t>
  </si>
  <si>
    <t>Lastro de concreto magro com seixo, e=8 cm, incluindo preparo e lançamento </t>
  </si>
  <si>
    <t>Alvenaria de embasamento com tijolo comum, empregando argamassa mista de cimento, cal hidratada e areia sem peneirar, traço 1:2:8 </t>
  </si>
  <si>
    <t>Concreto estrutural virado em obra , fck 22 a 25 MPA</t>
  </si>
  <si>
    <t>Escoramento metálico</t>
  </si>
  <si>
    <t>Alvenaria de vedação com bloco cerâmico furado, 9x19x39 cm (furos verticais), esp. 9 cm, juntas 12 mm, assentado com argamassa mista de cimento, cal hidr. E areia sem peneirar traço 1:2:8 tipo 2</t>
  </si>
  <si>
    <t>Alvenaria estrutural com blocos de concreto, 14 x 19 x 39 cm, espessura da parede 14 cm, juntas de 10 mm com argamassa industrializada </t>
  </si>
  <si>
    <t>Impermeabilização com argamassa polimérica</t>
  </si>
  <si>
    <t>Corrimão e guarda corpo para rampas de acesso deficiente em ferro galvanizado, ø 1 1/2", incluindo fixação em piso e pintura esmalte sintético</t>
  </si>
  <si>
    <t>Corrimão em ferro de aço galvanizado, chumbado na parede, 2 x 1/4", inclusive pintura</t>
  </si>
  <si>
    <t>Chapisco para parede interna ou externa com argamassa de cimento e areia sem peneirar traço 1:3, e=5 mm </t>
  </si>
  <si>
    <t>Emboço para parede interna ou externa com argamassa mista de cimento, cal hidratada e areia sem peneirar traço 1:2:11, e=20 mm </t>
  </si>
  <si>
    <t>Reboco para parede interna ou externa, com argamassa de cal hidratada e areia peneirada traço 1:2, e=5 mm </t>
  </si>
  <si>
    <t>Forro de gesso gypsun fge acartonado, com juntas de dilatação, reforço nas aberturas de luminárias, tabica,  inclus. Estrutura de sustentação</t>
  </si>
  <si>
    <t>Soleira em granito branco polar, acabamento polido, espessura de 2cm, largura até 15cm</t>
  </si>
  <si>
    <t>Emassamento de parede interna com massa corrida à base de pva</t>
  </si>
  <si>
    <t>Pintura com tinta látex acrílico / pva</t>
  </si>
  <si>
    <t>Pintura com tinta látex pva ou acrílico, com três demãos, sem massa corrida</t>
  </si>
  <si>
    <t>Emassamento de laje / forro com massa corrida PVA</t>
  </si>
  <si>
    <t>Pintura com tinta esmalte sintético em corrimão e tubulações</t>
  </si>
  <si>
    <t>Pintura com tinta acrílica símbolo internacional para demarcação de área reservada a deficientes físicos</t>
  </si>
  <si>
    <t>Pintura com tinta acrílica faixa lateral no piso na cor amarela para a área reservada a deficientes físicos</t>
  </si>
  <si>
    <t>ESQUADRIAS DE FERRO E MADEIRA</t>
  </si>
  <si>
    <t>PINTURAS</t>
  </si>
  <si>
    <t>Placa em chapa metálica em braille para corrimãos de rampa e escadas indicando número do pavimento conforme NBR 9050/2015</t>
  </si>
  <si>
    <t>Placa de estacionamento em chapa metálica 50x70cm - csg</t>
  </si>
  <si>
    <t>Limpeza permanente de obra - área interna ou externa</t>
  </si>
  <si>
    <t>Limpeza final de obra - área interna ou externa</t>
  </si>
  <si>
    <t>Limpeza e lavagem de passeio público</t>
  </si>
  <si>
    <t>2.8</t>
  </si>
  <si>
    <t>2.9</t>
  </si>
  <si>
    <t>2.10</t>
  </si>
  <si>
    <t>2.11</t>
  </si>
  <si>
    <t>UNIT. (R$)</t>
  </si>
  <si>
    <t>Forma em chapa compensada</t>
  </si>
  <si>
    <t>Aço CA-50</t>
  </si>
  <si>
    <t>Pintura cor branco gelo - tinta Suvinil látex premium fosco aveludado</t>
  </si>
  <si>
    <t>1.1</t>
  </si>
  <si>
    <t>1.2</t>
  </si>
  <si>
    <t>1.3</t>
  </si>
  <si>
    <t>1.4</t>
  </si>
  <si>
    <t>1.5</t>
  </si>
  <si>
    <t>1.6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</si>
  <si>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</si>
  <si>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</si>
  <si>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</si>
  <si>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</si>
  <si>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</si>
  <si>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</si>
  <si>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</si>
  <si>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</si>
  <si>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</si>
  <si>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</si>
  <si>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</si>
  <si>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</si>
  <si>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</si>
  <si>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</si>
  <si>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</si>
  <si>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</si>
  <si>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</si>
  <si>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</si>
  <si>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</si>
  <si>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</si>
  <si>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</si>
  <si>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</si>
  <si>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</si>
  <si>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</si>
  <si>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</si>
  <si>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2.4.1</t>
  </si>
  <si>
    <t>2.4.2</t>
  </si>
  <si>
    <t>2.4.3</t>
  </si>
  <si>
    <t>2.4.4</t>
  </si>
  <si>
    <t>2.4.5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</si>
  <si>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</si>
  <si>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</si>
  <si>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</si>
  <si>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</si>
  <si>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</si>
  <si>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</si>
  <si>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</si>
  <si>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</si>
  <si>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</si>
  <si>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</si>
  <si>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</si>
  <si>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</si>
  <si>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</si>
  <si>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</si>
  <si>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</si>
  <si>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</si>
  <si>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</si>
  <si>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</si>
  <si>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</si>
  <si>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</si>
  <si>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</si>
  <si>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</si>
  <si>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</si>
  <si>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</si>
  <si>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</si>
  <si>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</si>
  <si>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</si>
  <si>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</si>
  <si>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</si>
  <si>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2.8.1</t>
  </si>
  <si>
    <t>2.8.2</t>
  </si>
  <si>
    <t>2.8.3</t>
  </si>
  <si>
    <t>2.8.4</t>
  </si>
  <si>
    <t>2.8.5</t>
  </si>
  <si>
    <t>2.8.6</t>
  </si>
  <si>
    <t>2.9.1</t>
  </si>
  <si>
    <t>2.9.2</t>
  </si>
  <si>
    <t>2.9.3</t>
  </si>
  <si>
    <t>2.9.4</t>
  </si>
  <si>
    <t>2.9.5</t>
  </si>
  <si>
    <t>2.9.6</t>
  </si>
  <si>
    <t>2.9.7</t>
  </si>
  <si>
    <t>2.10.1</t>
  </si>
  <si>
    <t>2.10.2</t>
  </si>
  <si>
    <t>2.10.3</t>
  </si>
  <si>
    <t>2.10.4</t>
  </si>
  <si>
    <t>2.10.5</t>
  </si>
  <si>
    <t>2.10.6</t>
  </si>
  <si>
    <t>2.10.7</t>
  </si>
  <si>
    <t>2.10.8</t>
  </si>
  <si>
    <t>2.10.9</t>
  </si>
  <si>
    <t>2.10.10</t>
  </si>
  <si>
    <t>2.10.11</t>
  </si>
  <si>
    <t>2.10.12</t>
  </si>
  <si>
    <t>2.10.13</t>
  </si>
  <si>
    <t>2.10.14</t>
  </si>
  <si>
    <t>2.10.15</t>
  </si>
  <si>
    <t>2.10.16</t>
  </si>
  <si>
    <t>2.11.1</t>
  </si>
  <si>
    <t>2.11.2</t>
  </si>
  <si>
    <t>5.1</t>
  </si>
  <si>
    <t>5.2</t>
  </si>
  <si>
    <t>5.3</t>
  </si>
  <si>
    <t>5.4</t>
  </si>
  <si>
    <t>6.3</t>
  </si>
  <si>
    <t>Demolição de contrapiso, piso cimentado ou revestido com pedra, com bota fora</t>
  </si>
  <si>
    <t>EQUIPAMENTOS</t>
  </si>
  <si>
    <t>DIVERSOS E OMISSOS</t>
  </si>
  <si>
    <t>Lona plástica para cobrimento de acessórios</t>
  </si>
  <si>
    <t>Remoção de demarcação de piso, no estacionamento</t>
  </si>
  <si>
    <t>Piso podotátil alerta, argamassado, em placas de 25x25cm, e=7mm - áreas externas (calçada e escada de acesso principal) - cor amarelo.</t>
  </si>
  <si>
    <t>Piso podotátil direcional, argamassado, em placas de 25x25cm, e=7mm - áreas externas (calçada e acessos estacionamentos) - cor amarelo.</t>
  </si>
  <si>
    <t>Piso podotátil alerta, de borracha, placas 25x25cm, e=5mm - áreas internas. Fabricantes: Daud, Zanin, Andaluz - cor amarelo.</t>
  </si>
  <si>
    <t>Piso podotátil direcional, de borracha, placas 25x25cm, e=5mm - áreas internas. Fabricantes: Daud, Zanin, Andaluz - cor amarelo.</t>
  </si>
  <si>
    <t>Kit de bacia com caixa acoplada com acionamento lateral, assento PP Softclose® e itens de instalação - Celite - branco brilho - cód. 1317230013300</t>
  </si>
  <si>
    <t>Bacia para caixa acoplada Celite - Like - cód. 1643550010300</t>
  </si>
  <si>
    <t>Caixa acoplada com acionamento lateral Ecoflush® 3/6l - Celite - cód. 1645100015300</t>
  </si>
  <si>
    <t>Assento original PP Softclose® com Quick Release® Celite - cód. 9209880010300</t>
  </si>
  <si>
    <t>Kit de mictório com válvula de acionamento e itens de instalação Celite - cód. 1087240010300</t>
  </si>
  <si>
    <t>Lavatório semi-encaixe quadrada com mesa para metal Celite - branco brilho - cód. 1730250013300 - 410x155x410mm (LxAxP)</t>
  </si>
  <si>
    <t>Lavatório para coluna Celite - linha Life - branco brilho - cód. 1980010011300 - 485x170x395mm (LxAxP)</t>
  </si>
  <si>
    <t>Coluna suspensa para lavatório Celite - cód. 1662020290300 - 200x200x295mm (LxAxP)</t>
  </si>
  <si>
    <t>Torneira para banheiro com regulador de tempo Pressmatic Deluxe Bacteria-Free Docol - cód. 00773838 (tempo deve ser regulado entre 1 e 20 segundos, conforme item 7.8.2 da NBR 9050/2020).</t>
  </si>
  <si>
    <t>Barra de apoio 40cm - Docol - cód. 00963316</t>
  </si>
  <si>
    <t>Barra de apoio 70cm - Docol - cód. 00963616</t>
  </si>
  <si>
    <t>Barra de apoio 80cm - Docol - cód. 00963716</t>
  </si>
  <si>
    <t>Prateleira Docol Idea - cód. 00612206</t>
  </si>
  <si>
    <t>Gancho - cabide Docol Idea - cód. 00585906</t>
  </si>
  <si>
    <t>Dispenser sabonete líquido: Premisse - linha Clean Velox - dispenser para sabonete líquido para ser usado com refil ou reservatório 800ml branco - cód. C19429</t>
  </si>
  <si>
    <t>Dispenser papel toalha - Premisse - linha Clean Velox - dispenser para papel toalha Interfolhas 2 ou 3 dobras - branco - cód. C19533</t>
  </si>
  <si>
    <t>Dispenser papel higiênico - Premisse - linha Clean Velox - dispenser para papel higiênico tipo rolão (300/500m) - branco cód. C19650</t>
  </si>
  <si>
    <t>Espelho - 0,50x0,90m - colado na parede, sem inclinação.</t>
  </si>
  <si>
    <t>Espelho corpo todo - 0,70x1,50m - colado na parede, sem inclinação.</t>
  </si>
  <si>
    <t>CVI 001 - Salas de aula, biblioteca, salão principal, copa. Comunicação visual fixada na parede, com braile e alto relevo. Ver detalhe 11 - A, folha 7/7</t>
  </si>
  <si>
    <t>CVI 002 - A - Sanitários femininos. Comunicação visual fixada na parede, com braile e alto relevo. Ver detalhe 11 - B, folha 7/7</t>
  </si>
  <si>
    <t>CVI 002 - B - Sanitários femininos. Comunicação visual fixada na porta, não deve conter informação tátil. Ver detalhe 11 - B, folha 7/7</t>
  </si>
  <si>
    <t>CVI 003 - A - Sanitários masculinos. Comunicação visual fixada na parede, com braile e alto relevo. Ver detalhe 11 - B, folha 7/7</t>
  </si>
  <si>
    <t>CVI 003 - B - Sanitários masculinos. Comunicação visual fixada na porta, não deve conter informação tátil. Ver detalhe 11 - B, folha 7/7</t>
  </si>
  <si>
    <t>CVI 004 - A - Sanitário unissex. Comunicação visual fixada na parede, com braile e alto relevo. Ver detalhe 11 - B, folha 7/7</t>
  </si>
  <si>
    <t>CVI 004 - B - Sanitário unissex. Comunicação visual fixada na porta, não deve conter informação tátil. Ver detalhe 11 - B, folha 7/7</t>
  </si>
  <si>
    <t>CVI 005 - A - Sanitários femininos PCR. Comunicação visual fixada na parede, com braile e alto relevo. Ver detalhe 11 - D, folha 7/7</t>
  </si>
  <si>
    <t>CVI 005 - B - Sanitários femininos PCR. Comunicação visual fixada na porta, não deve conter informação tátil. Ver detalhe 11 - D, folha 7/7</t>
  </si>
  <si>
    <t>CVI 006 - A - Sanitários masculinos PCR. Comunicação visual fixada na parede, com braile e alto relevo. Ver detalhe 11 - D, folha 7/7</t>
  </si>
  <si>
    <t>CVI 006 - B - Sanitários masculinos PCR. Comunicação visual fixada na porta, não deve conter informação tátil. Ver detalhe 11 - D, folha 7/7</t>
  </si>
  <si>
    <t>SIA - Símbolo Internacional de Acesso 12x12cm. Altura de instalação: 1,30m (pela parte inferior)</t>
  </si>
  <si>
    <t>Mapa tátil - Deverá ser desenvolvido por empresa especializada.</t>
  </si>
  <si>
    <t>Adesivos fotoluminescentes, nas pisadas e espelhos, em atendimento a NBR 9050/2020</t>
  </si>
  <si>
    <t>Bebedouro acessível Life em inox com 2 torneiras - cód. 100 - fornecedor: Cânovas Bebedouros.</t>
  </si>
  <si>
    <t>kg</t>
  </si>
  <si>
    <t>m</t>
  </si>
  <si>
    <t>m2</t>
  </si>
  <si>
    <t>m3</t>
  </si>
  <si>
    <t>und</t>
  </si>
  <si>
    <t>Substituição das janelas acima dos mictórios e lavatórios para a instalação de barras de apoio (conforme padrão existente)</t>
  </si>
  <si>
    <t>2.4.6</t>
  </si>
  <si>
    <t>2.4.7</t>
  </si>
  <si>
    <t>2.4.8</t>
  </si>
  <si>
    <t>2.4.9</t>
  </si>
  <si>
    <t>Porta de madeira com visor (conforme padrão existente) - 0,82 x 2,10m - cor branca</t>
  </si>
  <si>
    <t>Porta de madeira - 0,82 x 2,10m - cor branca</t>
  </si>
  <si>
    <t>Porta de madeira - 0,92 x 2,10m - cor branca - fechadura interna para sanitário. Instalação de barra de apoio e chapa metálica pelo lado externo, para atendimento a NBR 9050/2020, itens 4.6.8 e 6.11.2.7. (det. 11 C e D - folha 07/07)</t>
  </si>
  <si>
    <t>Porta de madeira - 0,60x1,60m - revestimento melamínico cinza sagrado - fechadura interna para cabines de sanitário.</t>
  </si>
  <si>
    <t>Porta de ferro e vidro - 0,92 x 2,10m - pintura será definida pelo projeto de estudo de cores. (det. 14 - folha 07/07).</t>
  </si>
  <si>
    <t>Inversão do sentido de abertura de portas e pintura na cor branca</t>
  </si>
  <si>
    <t>Barra de apoio em L 70x70cm Docol - cod. 00963816</t>
  </si>
  <si>
    <t>Barra de apoio fixa em U 25x24cm - Docol - cod. 00974916</t>
  </si>
  <si>
    <t>2.6.9</t>
  </si>
  <si>
    <t>Pintura com tinta acrílica para demarcação de área reservada a idoso</t>
  </si>
  <si>
    <t>HIDRÁULICA</t>
  </si>
  <si>
    <t>4.1</t>
  </si>
  <si>
    <t>DEMOLIÇÕES, RECOMPOSIÇÕES E ENCHIMENTOS</t>
  </si>
  <si>
    <t>4.1.1</t>
  </si>
  <si>
    <t>4.1.2</t>
  </si>
  <si>
    <t>Execução de rasgo em alvenaria para embutir tubulação, com bota fora</t>
  </si>
  <si>
    <t>4.1.3</t>
  </si>
  <si>
    <t>Execução de rasgo no piso para passagem de tubulação, com bota fora</t>
  </si>
  <si>
    <t>4.1.4</t>
  </si>
  <si>
    <t>Furo em laje, para atravessar a tubulação de esgoto e ventilação</t>
  </si>
  <si>
    <t>4.1.5</t>
  </si>
  <si>
    <t>4.1.6</t>
  </si>
  <si>
    <t>4.1.7</t>
  </si>
  <si>
    <t>4.1.8</t>
  </si>
  <si>
    <t>4.1.9</t>
  </si>
  <si>
    <t>4.1.10</t>
  </si>
  <si>
    <t>Enchimento de rasgo em alvenaria com argamassa mista de cal hidratada e areia sem peneirar traço 1:4 com adição de 150 kg de cimento, para tubulação ø 15 mm (1/2") a 25 mm (1") </t>
  </si>
  <si>
    <t>4.1.11</t>
  </si>
  <si>
    <t>Enchimento de rasgo em alvenaria com argamassa mista de cal hidratada e areia sem peneirar traço 1:4 com adição de 150 kg de cimento, para tubulação ø 32 mm (1 1/4") a 50 mm (2") </t>
  </si>
  <si>
    <t>4.2</t>
  </si>
  <si>
    <t>ÁGUA FRIA</t>
  </si>
  <si>
    <t>4.2.1</t>
  </si>
  <si>
    <t>Tubo de pvc soldável, com conexões acessórios ø 20 mm (3/4")</t>
  </si>
  <si>
    <t>4.2.2</t>
  </si>
  <si>
    <t xml:space="preserve">Tubo de pvc soldável, com conexões acessórios ø 25 mm (1") </t>
  </si>
  <si>
    <t>4.2.3</t>
  </si>
  <si>
    <t>Tubo de pvc soldável, com conexões acessórios ø 32 mm (1 1/4")</t>
  </si>
  <si>
    <t>4.2.4</t>
  </si>
  <si>
    <t>Registro de gaveta bruto ø 25 mm (1") - deca – ref. 1502 b </t>
  </si>
  <si>
    <t>4.3</t>
  </si>
  <si>
    <t>ESGOTO SANITÁRIO</t>
  </si>
  <si>
    <t>4.3.1</t>
  </si>
  <si>
    <t>Tubo de esgoto em pvc rígido dn=40mm - inclusive conexões e acessórios</t>
  </si>
  <si>
    <t>4.3.2</t>
  </si>
  <si>
    <t>Tubo de esgoto em pvc rígido dn=50mm - inclusive conexões</t>
  </si>
  <si>
    <t>4.3.3</t>
  </si>
  <si>
    <t>Tubo de esgoto em pvc rígido dn=100mm - inclusive conexões</t>
  </si>
  <si>
    <t>4.3.4</t>
  </si>
  <si>
    <t xml:space="preserve">Tubo de esgoto em pvc rígido dn=150mm - inclusive conexões soldáveis </t>
  </si>
  <si>
    <t>4.3.5</t>
  </si>
  <si>
    <t>Antiespuma - caixa e ralo - esgoto - MEP 100mm</t>
  </si>
  <si>
    <t>4.3.6</t>
  </si>
  <si>
    <t>Caixa de inspeção interligação completa - caixa e ralo - esgoto - MEP - DN 100</t>
  </si>
  <si>
    <t>4.3.7</t>
  </si>
  <si>
    <t>Caixa de inspeção interligação tigre - caixa e ralo - esgoto - MEP - DN 100</t>
  </si>
  <si>
    <t>4.3.8</t>
  </si>
  <si>
    <t>Caixa sifonada Montana - 100x100x50 completa e antiespuma - caixa e ralo - esgoto - MEP - corpo 100x100x40</t>
  </si>
  <si>
    <t>4.3.9</t>
  </si>
  <si>
    <t>Caixa sifonada Montana - 100x100x50 completa e antiespuma - caixa e ralo - esgoto - MEP - corpo 100x100x50</t>
  </si>
  <si>
    <t>4.3.10</t>
  </si>
  <si>
    <t>Prolongador - caixa de gordura e inspeção - esgoto - MEP - com entrada - corpo 350mm/tubo 100mm</t>
  </si>
  <si>
    <t>4.3.11</t>
  </si>
  <si>
    <t>Prolongador - caixa de gordura e inspeção - esgoto - MEP - com entrada - corpo 350mm</t>
  </si>
  <si>
    <t>4.4</t>
  </si>
  <si>
    <t>ÁGUAS PLUVIAIS</t>
  </si>
  <si>
    <t>4.4.1</t>
  </si>
  <si>
    <t>Tubo - água pluvial 250mm - inclusive conexões e acessórios</t>
  </si>
  <si>
    <t>4.4.2</t>
  </si>
  <si>
    <t>Grelha linear</t>
  </si>
  <si>
    <t>Miscelâneas (Diversos)</t>
  </si>
  <si>
    <t>6.3.1</t>
  </si>
  <si>
    <t>ITENS NÃO DISCRIMINADOS OU CONSIDERADOS NOS PROJETOS, MEMORIAIS E TABELAS DE QUANTIDADES DEVERÃO SER INSERIDOS NESSE CAMPO: DIVERSOS E OMISSOS</t>
  </si>
  <si>
    <t>PROJETO DE MELHORIAS E OBRAS - CONSERVATÓRIO MUSICAL DE TATUÍ</t>
  </si>
  <si>
    <t xml:space="preserve">LOCAL: </t>
  </si>
  <si>
    <t>CONSERVATÓRIO MUSICAL DE TATUÍ - UNIDADE 02 - SALAS DE AULAS</t>
  </si>
  <si>
    <t>6.3.2</t>
  </si>
  <si>
    <t>6.3.3</t>
  </si>
  <si>
    <t>6.4</t>
  </si>
  <si>
    <t>6.4.1</t>
  </si>
  <si>
    <t>6.4.2</t>
  </si>
  <si>
    <t>MT.UNIT.</t>
  </si>
  <si>
    <t>MO.UNIT.</t>
  </si>
  <si>
    <t xml:space="preserve">MT.TOTAL </t>
  </si>
  <si>
    <t>MO.TOTAL</t>
  </si>
  <si>
    <t>vb</t>
  </si>
  <si>
    <t>Pintura de piso em áreas externas como rampas, pisos em planos inclinados e outros (indicar em separado por localidade e serviço)</t>
  </si>
  <si>
    <t>Execução de Laudo e Projeto Estrutural para necessidades de instalação de plataforma elevatória.</t>
  </si>
  <si>
    <t>Execução de reforço estrutural para instalação de plataforma elevatória.</t>
  </si>
  <si>
    <t>6.3.4</t>
  </si>
  <si>
    <t>BDI OBRA = %</t>
  </si>
  <si>
    <t>BDI EQUIPAMENTOS = %</t>
  </si>
  <si>
    <t>ANEXO 9 - PLANILHA QUANTITATIVA E ORÇAMENTÁRIA PADRÃO - UNIDADE 2 - ARQUITETURA  E ACESSIBILIDADE</t>
  </si>
  <si>
    <t>ANEXO 9 - PLANILHA QUANTITATIVA E ORÇAMENTÁRIA PADRÃO - ARQ.ACESS.HID. - UNIDADE 2 - RESUMO</t>
  </si>
  <si>
    <t>VB</t>
  </si>
  <si>
    <t>ANEXO 9 - PLANILHA QUANTITATIVA E ORÇAMENTÁRIA PADRÃO - UNIDADE 2 - SERVIÇOS GERAIS</t>
  </si>
  <si>
    <t>ANEXO 9 - PLANILHA QUANTITATIVA E ORÇAMENTÁRIA PADRÃO - UNIDADE 2 -  INSTALAÇÕES HIDRÁULICAS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</si>
</sst>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206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2" xfId="0" quotePrefix="1" applyBorder="1" applyAlignment="1">
      <alignment horizontal="left" vertical="center"/>
    </xf>
    <xf numFmtId="44" fontId="0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44" fontId="0" fillId="0" borderId="6" xfId="2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3" fontId="0" fillId="0" borderId="4" xfId="1" applyFont="1" applyBorder="1" applyAlignment="1">
      <alignment vertical="center"/>
    </xf>
    <xf numFmtId="44" fontId="0" fillId="0" borderId="4" xfId="2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3" fontId="6" fillId="0" borderId="6" xfId="1" applyFont="1" applyBorder="1" applyAlignment="1">
      <alignment vertical="center"/>
    </xf>
    <xf numFmtId="43" fontId="0" fillId="0" borderId="6" xfId="1" applyFont="1" applyFill="1" applyBorder="1" applyAlignment="1">
      <alignment vertical="center"/>
    </xf>
    <xf numFmtId="43" fontId="6" fillId="0" borderId="6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vertical="center"/>
    </xf>
    <xf numFmtId="44" fontId="1" fillId="3" borderId="5" xfId="2" applyFont="1" applyFill="1" applyBorder="1" applyAlignment="1">
      <alignment vertical="center"/>
    </xf>
    <xf numFmtId="44" fontId="1" fillId="3" borderId="6" xfId="2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43" fontId="1" fillId="4" borderId="4" xfId="1" applyFont="1" applyFill="1" applyBorder="1" applyAlignment="1">
      <alignment vertical="center"/>
    </xf>
    <xf numFmtId="44" fontId="1" fillId="4" borderId="6" xfId="2" applyFont="1" applyFill="1" applyBorder="1" applyAlignment="1">
      <alignment vertical="center"/>
    </xf>
    <xf numFmtId="44" fontId="3" fillId="2" borderId="6" xfId="2" applyFont="1" applyFill="1" applyBorder="1" applyAlignment="1">
      <alignment horizontal="center" vertical="center"/>
    </xf>
    <xf numFmtId="7" fontId="3" fillId="2" borderId="6" xfId="2" applyNumberFormat="1" applyFont="1" applyFill="1" applyBorder="1" applyAlignment="1">
      <alignment horizontal="center" vertical="center"/>
    </xf>
    <xf numFmtId="7" fontId="11" fillId="2" borderId="6" xfId="2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43" fontId="1" fillId="3" borderId="4" xfId="1" applyFont="1" applyFill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5" xfId="0" applyFont="1" applyFill="1" applyBorder="1" applyAlignment="1">
      <alignment horizontal="right" vertical="center" indent="1"/>
    </xf>
  </cellXfs>
  <cellStyles count="13">
    <cellStyle name="Moeda" xfId="2" builtinId="4"/>
    <cellStyle name="Moeda 2" xfId="10" xr:uid="{9D40E687-8949-4624-819B-CC5700E93BAE}"/>
    <cellStyle name="Normal" xfId="0" builtinId="0"/>
    <cellStyle name="Normal 2" xfId="7" xr:uid="{1E7C40C2-5B5F-45C6-B986-55F6F11C6F0F}"/>
    <cellStyle name="Normal 2 2" xfId="6" xr:uid="{EFDA9BCF-C641-4863-85A9-33F919A39F46}"/>
    <cellStyle name="Normal 3" xfId="3" xr:uid="{4C5E057A-8975-488F-B7A4-8889AC877200}"/>
    <cellStyle name="Porcentagem 4" xfId="4" xr:uid="{971D91D8-F106-46F8-B703-073843A69527}"/>
    <cellStyle name="Vírgula" xfId="1" builtinId="3"/>
    <cellStyle name="Vírgula 2" xfId="5" xr:uid="{7E1D6F01-3AFC-4800-A062-C300926DC88F}"/>
    <cellStyle name="Vírgula 2 2" xfId="11" xr:uid="{527F8DFA-ADF9-49BB-878E-04F0EB861738}"/>
    <cellStyle name="Vírgula 3" xfId="8" xr:uid="{5A3050EB-64E1-465F-AE9A-2F12A6C69395}"/>
    <cellStyle name="Vírgula 3 2" xfId="12" xr:uid="{C72BE2EE-2424-4B14-904E-E3A4E06D7FD7}"/>
    <cellStyle name="Vírgula 4" xfId="9" xr:uid="{3DD72E34-8BB2-4A5A-A2BB-4334CBFD2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89648</xdr:colOff>
      <xdr:row>0</xdr:row>
      <xdr:rowOff>70038</xdr:rowOff>
    </xdr:from>
    <xdr:to>
      <xdr:col>2</xdr:col>
      <xdr:colOff>651623</xdr:colOff>
      <xdr:row>2</xdr:row>
      <xdr:rowOff>114301</xdr:rowOff>
    </xdr:to>
    <xdr:pic>
      <xdr:nvPicPr>
        <xdr:cNvPr id="6" name="image4.jpg">
          <a:extLst>
            <a:ext uri="{FF2B5EF4-FFF2-40B4-BE49-F238E27FC236}">
              <a16:creationId xmlns:a16="http://schemas.microsoft.com/office/drawing/2014/main" id="{73658E95-F614-456A-A50C-08A564321A4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36177" y="70038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111499</xdr:colOff>
      <xdr:row>0</xdr:row>
      <xdr:rowOff>70037</xdr:rowOff>
    </xdr:from>
    <xdr:to>
      <xdr:col>2</xdr:col>
      <xdr:colOff>673474</xdr:colOff>
      <xdr:row>2</xdr:row>
      <xdr:rowOff>114300</xdr:rowOff>
    </xdr:to>
    <xdr:pic>
      <xdr:nvPicPr>
        <xdr:cNvPr id="3" name="image4.jpg">
          <a:extLst>
            <a:ext uri="{FF2B5EF4-FFF2-40B4-BE49-F238E27FC236}">
              <a16:creationId xmlns:a16="http://schemas.microsoft.com/office/drawing/2014/main" id="{61768102-612D-4081-BD4D-496A7FA859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58028" y="70037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79561</xdr:rowOff>
    </xdr:from>
    <xdr:to>
      <xdr:col>2</xdr:col>
      <xdr:colOff>656104</xdr:colOff>
      <xdr:row>2</xdr:row>
      <xdr:rowOff>123824</xdr:rowOff>
    </xdr:to>
    <xdr:pic>
      <xdr:nvPicPr>
        <xdr:cNvPr id="4" name="image4.jpg">
          <a:extLst>
            <a:ext uri="{FF2B5EF4-FFF2-40B4-BE49-F238E27FC236}">
              <a16:creationId xmlns:a16="http://schemas.microsoft.com/office/drawing/2014/main" id="{F6D0CEA0-08BA-4A2F-BB10-322FC38770C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41779" y="79561"/>
          <a:ext cx="1322854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72838</xdr:colOff>
      <xdr:row>0</xdr:row>
      <xdr:rowOff>79562</xdr:rowOff>
    </xdr:from>
    <xdr:to>
      <xdr:col>2</xdr:col>
      <xdr:colOff>634813</xdr:colOff>
      <xdr:row>2</xdr:row>
      <xdr:rowOff>123825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18B89D2B-881F-43D2-A467-7707078EF12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19367" y="79562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8771-8D40-4B26-BB69-CD994F6E66E4}">
  <sheetPr>
    <outlinePr summaryBelow="0" summaryRight="0"/>
    <pageSetUpPr fitToPage="1"/>
  </sheetPr>
  <dimension ref="B1:J23"/>
  <sheetViews>
    <sheetView zoomScale="85" zoomScaleNormal="85" zoomScaleSheetLayoutView="100" workbookViewId="0">
      <pane ySplit="8" topLeftCell="A9" activePane="bottomLeft" state="frozen"/>
      <selection pane="bottomLeft" activeCell="I7" sqref="I7"/>
    </sheetView>
  </sheetViews>
  <sheetFormatPr defaultColWidth="9.1796875" defaultRowHeight="14.5" x14ac:dyDescent="0.35"/>
  <cols>
    <col min="1" max="1" width="3.7265625" style="8" customWidth="1"/>
    <col min="2" max="2" width="11.453125" style="9" bestFit="1" customWidth="1"/>
    <col min="3" max="3" width="92.1796875" style="11" customWidth="1"/>
    <col min="4" max="4" width="6.26953125" style="9" bestFit="1" customWidth="1"/>
    <col min="5" max="5" width="9.54296875" style="10" bestFit="1" customWidth="1"/>
    <col min="6" max="7" width="14.7265625" style="7" customWidth="1"/>
    <col min="8" max="8" width="9.1796875" style="8"/>
    <col min="9" max="9" width="12.1796875" style="7" bestFit="1" customWidth="1"/>
    <col min="10" max="10" width="10.54296875" style="8" bestFit="1" customWidth="1"/>
    <col min="11" max="16384" width="9.1796875" style="8"/>
  </cols>
  <sheetData>
    <row r="1" spans="2:9" ht="24" customHeight="1" x14ac:dyDescent="0.35">
      <c r="B1" s="8"/>
      <c r="C1" s="58" t="s">
        <v>317</v>
      </c>
      <c r="D1" s="58"/>
      <c r="E1" s="58"/>
      <c r="F1" s="58"/>
      <c r="G1" s="58"/>
      <c r="H1" s="28"/>
      <c r="I1" s="28"/>
    </row>
    <row r="2" spans="2:9" ht="24" customHeight="1" x14ac:dyDescent="0.35">
      <c r="B2" s="56" t="s">
        <v>337</v>
      </c>
      <c r="C2" s="56"/>
      <c r="D2" s="56"/>
      <c r="E2" s="56"/>
      <c r="F2" s="56"/>
      <c r="G2" s="56"/>
      <c r="H2" s="29"/>
      <c r="I2" s="29"/>
    </row>
    <row r="3" spans="2:9" ht="15" thickBot="1" x14ac:dyDescent="0.4">
      <c r="B3" s="57"/>
      <c r="C3" s="57"/>
      <c r="D3" s="57"/>
      <c r="E3" s="57"/>
      <c r="F3" s="57"/>
      <c r="G3" s="57"/>
    </row>
    <row r="4" spans="2:9" x14ac:dyDescent="0.35">
      <c r="B4" s="8"/>
      <c r="C4" s="8"/>
      <c r="D4" s="8"/>
      <c r="E4" s="8"/>
      <c r="F4" s="8"/>
      <c r="G4" s="8"/>
    </row>
    <row r="5" spans="2:9" x14ac:dyDescent="0.35">
      <c r="B5" s="30" t="s">
        <v>318</v>
      </c>
      <c r="C5" s="1" t="s">
        <v>319</v>
      </c>
      <c r="D5" s="1"/>
      <c r="E5" s="1"/>
      <c r="F5" s="2" t="s">
        <v>9</v>
      </c>
      <c r="G5" s="3">
        <v>44835</v>
      </c>
    </row>
    <row r="6" spans="2:9" x14ac:dyDescent="0.35">
      <c r="B6" s="31" t="s">
        <v>5</v>
      </c>
      <c r="C6" s="4" t="s">
        <v>6</v>
      </c>
      <c r="D6" s="4"/>
      <c r="E6" s="4"/>
      <c r="F6" s="5" t="s">
        <v>10</v>
      </c>
      <c r="G6" s="6" t="s">
        <v>8</v>
      </c>
    </row>
    <row r="7" spans="2:9" x14ac:dyDescent="0.35">
      <c r="B7" s="8"/>
      <c r="C7" s="8"/>
      <c r="D7" s="8"/>
      <c r="E7" s="8"/>
      <c r="F7" s="8"/>
      <c r="G7" s="8"/>
    </row>
    <row r="8" spans="2:9" x14ac:dyDescent="0.35">
      <c r="B8" s="32" t="s">
        <v>4</v>
      </c>
      <c r="C8" s="33" t="s">
        <v>3</v>
      </c>
      <c r="D8" s="33" t="s">
        <v>2</v>
      </c>
      <c r="E8" s="33" t="s">
        <v>1</v>
      </c>
      <c r="F8" s="32" t="s">
        <v>87</v>
      </c>
      <c r="G8" s="33" t="s">
        <v>0</v>
      </c>
      <c r="H8" s="9"/>
    </row>
    <row r="9" spans="2:9" x14ac:dyDescent="0.35">
      <c r="B9" s="19"/>
      <c r="C9" s="20"/>
      <c r="D9" s="19"/>
      <c r="E9" s="21"/>
      <c r="F9" s="22"/>
      <c r="G9" s="22"/>
    </row>
    <row r="10" spans="2:9" x14ac:dyDescent="0.35">
      <c r="B10" s="34">
        <v>1</v>
      </c>
      <c r="C10" s="35" t="s">
        <v>7</v>
      </c>
      <c r="D10" s="36" t="s">
        <v>338</v>
      </c>
      <c r="E10" s="51">
        <v>1</v>
      </c>
      <c r="F10" s="38"/>
      <c r="G10" s="39">
        <f>'Geral Unid. 02'!J9</f>
        <v>0</v>
      </c>
    </row>
    <row r="11" spans="2:9" x14ac:dyDescent="0.35">
      <c r="B11" s="19"/>
      <c r="C11" s="20"/>
      <c r="D11" s="19"/>
      <c r="E11" s="52"/>
      <c r="F11" s="22"/>
      <c r="G11" s="22"/>
    </row>
    <row r="12" spans="2:9" x14ac:dyDescent="0.35">
      <c r="B12" s="34">
        <v>2</v>
      </c>
      <c r="C12" s="35" t="s">
        <v>12</v>
      </c>
      <c r="D12" s="36" t="s">
        <v>338</v>
      </c>
      <c r="E12" s="51">
        <v>1</v>
      </c>
      <c r="F12" s="38"/>
      <c r="G12" s="39">
        <f>'Arq. e Acess. Unid. 02'!J120</f>
        <v>0</v>
      </c>
    </row>
    <row r="13" spans="2:9" x14ac:dyDescent="0.35">
      <c r="B13" s="19"/>
      <c r="C13" s="20"/>
      <c r="D13" s="19"/>
      <c r="E13" s="52"/>
      <c r="F13" s="22"/>
      <c r="G13" s="22"/>
    </row>
    <row r="14" spans="2:9" x14ac:dyDescent="0.35">
      <c r="B14" s="34">
        <v>4</v>
      </c>
      <c r="C14" s="35" t="s">
        <v>255</v>
      </c>
      <c r="D14" s="36" t="s">
        <v>338</v>
      </c>
      <c r="E14" s="51">
        <v>1</v>
      </c>
      <c r="F14" s="38"/>
      <c r="G14" s="39">
        <f>'Hidr. Unid. 02'!J46</f>
        <v>0</v>
      </c>
    </row>
    <row r="15" spans="2:9" x14ac:dyDescent="0.35">
      <c r="B15" s="19"/>
      <c r="C15" s="20"/>
      <c r="D15" s="19"/>
      <c r="E15" s="52"/>
      <c r="F15" s="22"/>
      <c r="G15" s="22"/>
    </row>
    <row r="16" spans="2:9" x14ac:dyDescent="0.35">
      <c r="B16" s="34">
        <v>5</v>
      </c>
      <c r="C16" s="35" t="s">
        <v>11</v>
      </c>
      <c r="D16" s="36" t="s">
        <v>338</v>
      </c>
      <c r="E16" s="51">
        <v>1</v>
      </c>
      <c r="F16" s="38"/>
      <c r="G16" s="39">
        <f>'Geral Unid. 02'!J17</f>
        <v>0</v>
      </c>
    </row>
    <row r="17" spans="2:10" s="7" customFormat="1" x14ac:dyDescent="0.35">
      <c r="B17" s="19"/>
      <c r="C17" s="20"/>
      <c r="D17" s="19"/>
      <c r="E17" s="52"/>
      <c r="F17" s="22"/>
      <c r="G17" s="22"/>
      <c r="H17" s="8"/>
      <c r="J17" s="8"/>
    </row>
    <row r="18" spans="2:10" s="7" customFormat="1" x14ac:dyDescent="0.35">
      <c r="B18" s="34">
        <v>6</v>
      </c>
      <c r="C18" s="35" t="s">
        <v>194</v>
      </c>
      <c r="D18" s="36" t="s">
        <v>338</v>
      </c>
      <c r="E18" s="51">
        <v>1</v>
      </c>
      <c r="F18" s="38"/>
      <c r="G18" s="39">
        <f>'Geral Unid. 02'!J23</f>
        <v>0</v>
      </c>
      <c r="H18" s="8"/>
      <c r="J18" s="8"/>
    </row>
    <row r="19" spans="2:10" s="7" customFormat="1" x14ac:dyDescent="0.35">
      <c r="B19" s="19"/>
      <c r="C19" s="20"/>
      <c r="D19" s="19"/>
      <c r="E19" s="52"/>
      <c r="F19" s="22"/>
      <c r="G19" s="22"/>
      <c r="H19" s="8"/>
      <c r="J19" s="8"/>
    </row>
    <row r="20" spans="2:10" s="7" customFormat="1" ht="33" customHeight="1" x14ac:dyDescent="0.35">
      <c r="B20" s="32"/>
      <c r="C20" s="53" t="s">
        <v>32</v>
      </c>
      <c r="D20" s="54"/>
      <c r="E20" s="54"/>
      <c r="F20" s="55"/>
      <c r="G20" s="33"/>
      <c r="H20" s="8"/>
      <c r="J20" s="8"/>
    </row>
    <row r="22" spans="2:10" s="7" customFormat="1" x14ac:dyDescent="0.35">
      <c r="B22" s="9"/>
      <c r="C22" s="11"/>
      <c r="D22" s="9"/>
      <c r="E22" s="10"/>
      <c r="H22" s="8"/>
      <c r="J22" s="8"/>
    </row>
    <row r="23" spans="2:10" s="7" customFormat="1" x14ac:dyDescent="0.35">
      <c r="B23" s="9"/>
      <c r="C23" s="11"/>
      <c r="D23" s="9"/>
      <c r="E23" s="10"/>
      <c r="H23" s="9"/>
      <c r="J23" s="8"/>
    </row>
  </sheetData>
  <sheetProtection algorithmName="SHA-512" hashValue="FsfPLzqPA/0JhCv/dW6MGDg3ZhvfOUl/3F5CMi7jORI4UehKoURwHGvQ3k/uJ9LoJKj2O+gNRMZaCLoOFstlrw==" saltValue="2nov7KcJAfAtPDVU9f8evw==" spinCount="100000" sheet="1" objects="1" scenarios="1"/>
  <mergeCells count="4">
    <mergeCell ref="C20:F20"/>
    <mergeCell ref="B2:G2"/>
    <mergeCell ref="B3:G3"/>
    <mergeCell ref="C1:G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G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3571-8EAE-4B73-8CB6-A607B6AC16BE}">
  <sheetPr>
    <outlinePr summaryBelow="0" summaryRight="0"/>
    <pageSetUpPr fitToPage="1"/>
  </sheetPr>
  <dimension ref="B1:L38"/>
  <sheetViews>
    <sheetView zoomScale="85" zoomScaleNormal="85" zoomScaleSheetLayoutView="100" workbookViewId="0">
      <pane ySplit="8" topLeftCell="A9" activePane="bottomLeft" state="frozen"/>
      <selection pane="bottomLeft" activeCell="B2" sqref="B2:J2"/>
    </sheetView>
  </sheetViews>
  <sheetFormatPr defaultColWidth="9.1796875" defaultRowHeight="14.5" x14ac:dyDescent="0.35"/>
  <cols>
    <col min="1" max="1" width="3.7265625" style="8" customWidth="1"/>
    <col min="2" max="2" width="11.453125" style="9" bestFit="1" customWidth="1"/>
    <col min="3" max="3" width="74.1796875" style="11" customWidth="1"/>
    <col min="4" max="4" width="6.26953125" style="9" bestFit="1" customWidth="1"/>
    <col min="5" max="5" width="9.54296875" style="10" bestFit="1" customWidth="1"/>
    <col min="6" max="8" width="14.7265625" style="10" customWidth="1"/>
    <col min="9" max="10" width="14.7265625" style="7" customWidth="1"/>
    <col min="11" max="11" width="9.1796875" style="8"/>
    <col min="12" max="12" width="12.1796875" style="7" bestFit="1" customWidth="1"/>
    <col min="13" max="13" width="10.54296875" style="8" bestFit="1" customWidth="1"/>
    <col min="14" max="16384" width="9.1796875" style="8"/>
  </cols>
  <sheetData>
    <row r="1" spans="2:12" ht="24" customHeight="1" x14ac:dyDescent="0.35">
      <c r="B1" s="58" t="s">
        <v>317</v>
      </c>
      <c r="C1" s="58"/>
      <c r="D1" s="58"/>
      <c r="E1" s="58"/>
      <c r="F1" s="58"/>
      <c r="G1" s="58"/>
      <c r="H1" s="58"/>
      <c r="I1" s="58"/>
      <c r="J1" s="58"/>
      <c r="K1" s="28"/>
      <c r="L1" s="28"/>
    </row>
    <row r="2" spans="2:12" ht="24" customHeight="1" x14ac:dyDescent="0.35">
      <c r="B2" s="56" t="s">
        <v>339</v>
      </c>
      <c r="C2" s="56"/>
      <c r="D2" s="56"/>
      <c r="E2" s="56"/>
      <c r="F2" s="56"/>
      <c r="G2" s="56"/>
      <c r="H2" s="56"/>
      <c r="I2" s="56"/>
      <c r="J2" s="56"/>
      <c r="K2" s="29"/>
      <c r="L2" s="29"/>
    </row>
    <row r="3" spans="2:12" ht="15" thickBot="1" x14ac:dyDescent="0.4">
      <c r="B3" s="57"/>
      <c r="C3" s="57"/>
      <c r="D3" s="57"/>
      <c r="E3" s="57"/>
      <c r="F3" s="57"/>
      <c r="G3" s="57"/>
      <c r="H3" s="57"/>
      <c r="I3" s="57"/>
      <c r="J3" s="57"/>
    </row>
    <row r="4" spans="2:12" x14ac:dyDescent="0.35">
      <c r="B4" s="8"/>
      <c r="C4" s="8"/>
      <c r="D4" s="8"/>
      <c r="E4" s="8"/>
      <c r="F4" s="8"/>
      <c r="G4" s="8"/>
      <c r="H4" s="8"/>
      <c r="I4" s="8"/>
      <c r="J4" s="8"/>
    </row>
    <row r="5" spans="2:12" x14ac:dyDescent="0.35">
      <c r="B5" s="30" t="s">
        <v>318</v>
      </c>
      <c r="C5" s="1" t="s">
        <v>319</v>
      </c>
      <c r="D5" s="1"/>
      <c r="E5" s="1"/>
      <c r="F5" s="1"/>
      <c r="G5" s="1"/>
      <c r="H5" s="1"/>
      <c r="I5" s="2" t="s">
        <v>9</v>
      </c>
      <c r="J5" s="3">
        <v>44835</v>
      </c>
    </row>
    <row r="6" spans="2:12" x14ac:dyDescent="0.35">
      <c r="B6" s="31" t="s">
        <v>5</v>
      </c>
      <c r="C6" s="4" t="s">
        <v>6</v>
      </c>
      <c r="D6" s="4"/>
      <c r="E6" s="4"/>
      <c r="F6" s="4"/>
      <c r="G6" s="4"/>
      <c r="H6" s="4"/>
      <c r="I6" s="5" t="s">
        <v>10</v>
      </c>
      <c r="J6" s="6" t="s">
        <v>8</v>
      </c>
    </row>
    <row r="7" spans="2:12" x14ac:dyDescent="0.35">
      <c r="B7" s="8"/>
      <c r="C7" s="8"/>
      <c r="D7" s="8"/>
      <c r="E7" s="8"/>
      <c r="F7" s="8"/>
      <c r="G7" s="8"/>
      <c r="H7" s="8"/>
      <c r="I7" s="8"/>
      <c r="J7" s="8"/>
    </row>
    <row r="8" spans="2:12" x14ac:dyDescent="0.35">
      <c r="B8" s="32" t="s">
        <v>4</v>
      </c>
      <c r="C8" s="33" t="s">
        <v>3</v>
      </c>
      <c r="D8" s="33" t="s">
        <v>2</v>
      </c>
      <c r="E8" s="33" t="s">
        <v>1</v>
      </c>
      <c r="F8" s="33" t="s">
        <v>325</v>
      </c>
      <c r="G8" s="33" t="s">
        <v>326</v>
      </c>
      <c r="H8" s="33" t="s">
        <v>327</v>
      </c>
      <c r="I8" s="33" t="s">
        <v>328</v>
      </c>
      <c r="J8" s="33" t="s">
        <v>0</v>
      </c>
      <c r="K8" s="9"/>
    </row>
    <row r="9" spans="2:12" x14ac:dyDescent="0.35">
      <c r="B9" s="42">
        <v>1</v>
      </c>
      <c r="C9" s="43" t="s">
        <v>7</v>
      </c>
      <c r="D9" s="44"/>
      <c r="E9" s="45"/>
      <c r="F9" s="45"/>
      <c r="G9" s="45"/>
      <c r="H9" s="46">
        <f>SUM(H10:H23)</f>
        <v>0</v>
      </c>
      <c r="I9" s="46">
        <f>SUM(I10:I23)</f>
        <v>0</v>
      </c>
      <c r="J9" s="46">
        <f>SUM(J10:J23)</f>
        <v>0</v>
      </c>
    </row>
    <row r="10" spans="2:12" x14ac:dyDescent="0.35">
      <c r="B10" s="14" t="s">
        <v>91</v>
      </c>
      <c r="C10" s="15" t="s">
        <v>33</v>
      </c>
      <c r="D10" s="16" t="s">
        <v>239</v>
      </c>
      <c r="E10" s="17">
        <v>1</v>
      </c>
      <c r="F10" s="18">
        <v>0</v>
      </c>
      <c r="G10" s="18">
        <v>0</v>
      </c>
      <c r="H10" s="18">
        <f>F10*E10</f>
        <v>0</v>
      </c>
      <c r="I10" s="18">
        <f>G10*E10</f>
        <v>0</v>
      </c>
      <c r="J10" s="18">
        <f>H10+I10</f>
        <v>0</v>
      </c>
    </row>
    <row r="11" spans="2:12" x14ac:dyDescent="0.35">
      <c r="B11" s="14" t="s">
        <v>92</v>
      </c>
      <c r="C11" s="15" t="s">
        <v>37</v>
      </c>
      <c r="D11" s="16" t="s">
        <v>239</v>
      </c>
      <c r="E11" s="17">
        <v>1</v>
      </c>
      <c r="F11" s="18">
        <v>0</v>
      </c>
      <c r="G11" s="18">
        <v>0</v>
      </c>
      <c r="H11" s="18">
        <f t="shared" ref="H11:H15" si="0">F11*E11</f>
        <v>0</v>
      </c>
      <c r="I11" s="18">
        <f t="shared" ref="I11:I15" si="1">G11*E11</f>
        <v>0</v>
      </c>
      <c r="J11" s="18">
        <f t="shared" ref="J11:J15" si="2">H11+I11</f>
        <v>0</v>
      </c>
    </row>
    <row r="12" spans="2:12" x14ac:dyDescent="0.35">
      <c r="B12" s="14" t="s">
        <v>93</v>
      </c>
      <c r="C12" s="15" t="s">
        <v>34</v>
      </c>
      <c r="D12" s="16" t="s">
        <v>237</v>
      </c>
      <c r="E12" s="17">
        <v>100</v>
      </c>
      <c r="F12" s="18">
        <v>0</v>
      </c>
      <c r="G12" s="18">
        <v>0</v>
      </c>
      <c r="H12" s="18">
        <f t="shared" si="0"/>
        <v>0</v>
      </c>
      <c r="I12" s="18">
        <f t="shared" si="1"/>
        <v>0</v>
      </c>
      <c r="J12" s="18">
        <f t="shared" si="2"/>
        <v>0</v>
      </c>
    </row>
    <row r="13" spans="2:12" x14ac:dyDescent="0.35">
      <c r="B13" s="14" t="s">
        <v>94</v>
      </c>
      <c r="C13" s="15" t="s">
        <v>35</v>
      </c>
      <c r="D13" s="16" t="s">
        <v>237</v>
      </c>
      <c r="E13" s="17">
        <v>400</v>
      </c>
      <c r="F13" s="18">
        <v>0</v>
      </c>
      <c r="G13" s="18">
        <v>0</v>
      </c>
      <c r="H13" s="18">
        <f t="shared" si="0"/>
        <v>0</v>
      </c>
      <c r="I13" s="18">
        <f t="shared" si="1"/>
        <v>0</v>
      </c>
      <c r="J13" s="18">
        <f t="shared" si="2"/>
        <v>0</v>
      </c>
    </row>
    <row r="14" spans="2:12" x14ac:dyDescent="0.35">
      <c r="B14" s="14" t="s">
        <v>95</v>
      </c>
      <c r="C14" s="15" t="s">
        <v>195</v>
      </c>
      <c r="D14" s="16" t="s">
        <v>237</v>
      </c>
      <c r="E14" s="17">
        <v>1000</v>
      </c>
      <c r="F14" s="18">
        <v>0</v>
      </c>
      <c r="G14" s="18">
        <v>0</v>
      </c>
      <c r="H14" s="18">
        <f t="shared" si="0"/>
        <v>0</v>
      </c>
      <c r="I14" s="18">
        <f t="shared" si="1"/>
        <v>0</v>
      </c>
      <c r="J14" s="18">
        <f t="shared" si="2"/>
        <v>0</v>
      </c>
    </row>
    <row r="15" spans="2:12" ht="29" x14ac:dyDescent="0.35">
      <c r="B15" s="14" t="s">
        <v>96</v>
      </c>
      <c r="C15" s="15" t="s">
        <v>30</v>
      </c>
      <c r="D15" s="16" t="s">
        <v>239</v>
      </c>
      <c r="E15" s="17">
        <v>1</v>
      </c>
      <c r="F15" s="18">
        <v>0</v>
      </c>
      <c r="G15" s="18">
        <v>0</v>
      </c>
      <c r="H15" s="18">
        <f t="shared" si="0"/>
        <v>0</v>
      </c>
      <c r="I15" s="18">
        <f t="shared" si="1"/>
        <v>0</v>
      </c>
      <c r="J15" s="18">
        <f t="shared" si="2"/>
        <v>0</v>
      </c>
    </row>
    <row r="16" spans="2:12" x14ac:dyDescent="0.35">
      <c r="B16" s="19"/>
      <c r="C16" s="20"/>
      <c r="D16" s="19"/>
      <c r="E16" s="21"/>
      <c r="F16" s="21"/>
      <c r="G16" s="21"/>
      <c r="H16" s="21"/>
      <c r="I16" s="22"/>
      <c r="J16" s="22"/>
    </row>
    <row r="17" spans="2:10" x14ac:dyDescent="0.35">
      <c r="B17" s="42">
        <v>5</v>
      </c>
      <c r="C17" s="43" t="s">
        <v>11</v>
      </c>
      <c r="D17" s="44"/>
      <c r="E17" s="45"/>
      <c r="F17" s="45"/>
      <c r="G17" s="45"/>
      <c r="H17" s="46">
        <f>SUM(H18:H21)</f>
        <v>0</v>
      </c>
      <c r="I17" s="46">
        <f>SUM(I18:I21)</f>
        <v>0</v>
      </c>
      <c r="J17" s="46">
        <f>SUM(J18:J21)</f>
        <v>0</v>
      </c>
    </row>
    <row r="18" spans="2:10" x14ac:dyDescent="0.35">
      <c r="B18" s="14" t="s">
        <v>187</v>
      </c>
      <c r="C18" s="15" t="s">
        <v>80</v>
      </c>
      <c r="D18" s="16" t="s">
        <v>237</v>
      </c>
      <c r="E18" s="17">
        <v>2000</v>
      </c>
      <c r="F18" s="18">
        <v>0</v>
      </c>
      <c r="G18" s="18">
        <v>0</v>
      </c>
      <c r="H18" s="18">
        <f>F18*E18</f>
        <v>0</v>
      </c>
      <c r="I18" s="18">
        <f>G18*E18</f>
        <v>0</v>
      </c>
      <c r="J18" s="18">
        <f>H18+I18</f>
        <v>0</v>
      </c>
    </row>
    <row r="19" spans="2:10" x14ac:dyDescent="0.35">
      <c r="B19" s="14" t="s">
        <v>188</v>
      </c>
      <c r="C19" s="15" t="s">
        <v>81</v>
      </c>
      <c r="D19" s="16" t="s">
        <v>237</v>
      </c>
      <c r="E19" s="17">
        <v>2000</v>
      </c>
      <c r="F19" s="18">
        <v>0</v>
      </c>
      <c r="G19" s="18">
        <v>0</v>
      </c>
      <c r="H19" s="18">
        <f t="shared" ref="H19:H21" si="3">F19*E19</f>
        <v>0</v>
      </c>
      <c r="I19" s="18">
        <f t="shared" ref="I19:I21" si="4">G19*E19</f>
        <v>0</v>
      </c>
      <c r="J19" s="18">
        <f t="shared" ref="J19:J21" si="5">H19+I19</f>
        <v>0</v>
      </c>
    </row>
    <row r="20" spans="2:10" x14ac:dyDescent="0.35">
      <c r="B20" s="14" t="s">
        <v>189</v>
      </c>
      <c r="C20" s="15" t="s">
        <v>82</v>
      </c>
      <c r="D20" s="16" t="s">
        <v>237</v>
      </c>
      <c r="E20" s="17">
        <v>300</v>
      </c>
      <c r="F20" s="18">
        <v>0</v>
      </c>
      <c r="G20" s="18">
        <v>0</v>
      </c>
      <c r="H20" s="18">
        <f t="shared" si="3"/>
        <v>0</v>
      </c>
      <c r="I20" s="18">
        <f t="shared" si="4"/>
        <v>0</v>
      </c>
      <c r="J20" s="18">
        <f t="shared" si="5"/>
        <v>0</v>
      </c>
    </row>
    <row r="21" spans="2:10" x14ac:dyDescent="0.35">
      <c r="B21" s="14" t="s">
        <v>190</v>
      </c>
      <c r="C21" s="15" t="s">
        <v>36</v>
      </c>
      <c r="D21" s="16" t="s">
        <v>239</v>
      </c>
      <c r="E21" s="17">
        <v>1</v>
      </c>
      <c r="F21" s="18">
        <v>0</v>
      </c>
      <c r="G21" s="18">
        <v>0</v>
      </c>
      <c r="H21" s="18">
        <f t="shared" si="3"/>
        <v>0</v>
      </c>
      <c r="I21" s="18">
        <f t="shared" si="4"/>
        <v>0</v>
      </c>
      <c r="J21" s="18">
        <f t="shared" si="5"/>
        <v>0</v>
      </c>
    </row>
    <row r="22" spans="2:10" x14ac:dyDescent="0.35">
      <c r="B22" s="19"/>
      <c r="C22" s="20"/>
      <c r="D22" s="19"/>
      <c r="E22" s="21"/>
      <c r="F22" s="21"/>
      <c r="G22" s="21"/>
      <c r="H22" s="21"/>
      <c r="I22" s="22"/>
      <c r="J22" s="22"/>
    </row>
    <row r="23" spans="2:10" x14ac:dyDescent="0.35">
      <c r="B23" s="42">
        <v>6</v>
      </c>
      <c r="C23" s="43" t="s">
        <v>194</v>
      </c>
      <c r="D23" s="44"/>
      <c r="E23" s="45"/>
      <c r="F23" s="45"/>
      <c r="G23" s="45"/>
      <c r="H23" s="46">
        <f>H24+H29</f>
        <v>0</v>
      </c>
      <c r="I23" s="46">
        <f>I24+I29</f>
        <v>0</v>
      </c>
      <c r="J23" s="46">
        <f>J24+J29</f>
        <v>0</v>
      </c>
    </row>
    <row r="24" spans="2:10" x14ac:dyDescent="0.35">
      <c r="B24" s="34" t="s">
        <v>191</v>
      </c>
      <c r="C24" s="35" t="s">
        <v>12</v>
      </c>
      <c r="D24" s="36"/>
      <c r="E24" s="37"/>
      <c r="F24" s="37"/>
      <c r="G24" s="37"/>
      <c r="H24" s="38">
        <f>SUM(H25:H28)</f>
        <v>0</v>
      </c>
      <c r="I24" s="38">
        <f>SUM(I25:I28)</f>
        <v>0</v>
      </c>
      <c r="J24" s="38">
        <f>SUM(J25:J28)</f>
        <v>0</v>
      </c>
    </row>
    <row r="25" spans="2:10" x14ac:dyDescent="0.35">
      <c r="B25" s="14" t="s">
        <v>315</v>
      </c>
      <c r="C25" s="23" t="s">
        <v>314</v>
      </c>
      <c r="D25" s="24" t="s">
        <v>329</v>
      </c>
      <c r="E25" s="27">
        <v>1</v>
      </c>
      <c r="F25" s="18">
        <v>0</v>
      </c>
      <c r="G25" s="18">
        <v>0</v>
      </c>
      <c r="H25" s="18">
        <f>F25*E25</f>
        <v>0</v>
      </c>
      <c r="I25" s="18">
        <f>G25*E25</f>
        <v>0</v>
      </c>
      <c r="J25" s="18">
        <f>H25+I25</f>
        <v>0</v>
      </c>
    </row>
    <row r="26" spans="2:10" ht="29" x14ac:dyDescent="0.35">
      <c r="B26" s="14" t="s">
        <v>320</v>
      </c>
      <c r="C26" s="23" t="s">
        <v>330</v>
      </c>
      <c r="D26" s="24" t="s">
        <v>239</v>
      </c>
      <c r="E26" s="27">
        <v>1</v>
      </c>
      <c r="F26" s="18">
        <v>0</v>
      </c>
      <c r="G26" s="18">
        <v>0</v>
      </c>
      <c r="H26" s="18">
        <f t="shared" ref="H26" si="6">F26*E26</f>
        <v>0</v>
      </c>
      <c r="I26" s="18">
        <f t="shared" ref="I26" si="7">G26*E26</f>
        <v>0</v>
      </c>
      <c r="J26" s="18">
        <f t="shared" ref="J26" si="8">H26+I26</f>
        <v>0</v>
      </c>
    </row>
    <row r="27" spans="2:10" ht="29" x14ac:dyDescent="0.35">
      <c r="B27" s="14" t="s">
        <v>321</v>
      </c>
      <c r="C27" s="23" t="s">
        <v>331</v>
      </c>
      <c r="D27" s="24" t="s">
        <v>239</v>
      </c>
      <c r="E27" s="27">
        <v>1</v>
      </c>
      <c r="F27" s="18">
        <v>0</v>
      </c>
      <c r="G27" s="18">
        <v>0</v>
      </c>
      <c r="H27" s="18">
        <f t="shared" ref="H27:H28" si="9">F27*E27</f>
        <v>0</v>
      </c>
      <c r="I27" s="18">
        <f t="shared" ref="I27:I28" si="10">G27*E27</f>
        <v>0</v>
      </c>
      <c r="J27" s="18">
        <f t="shared" ref="J27:J28" si="11">H27+I27</f>
        <v>0</v>
      </c>
    </row>
    <row r="28" spans="2:10" x14ac:dyDescent="0.35">
      <c r="B28" s="14" t="s">
        <v>333</v>
      </c>
      <c r="C28" s="23" t="s">
        <v>332</v>
      </c>
      <c r="D28" s="24" t="s">
        <v>239</v>
      </c>
      <c r="E28" s="27">
        <v>1</v>
      </c>
      <c r="F28" s="18">
        <v>0</v>
      </c>
      <c r="G28" s="18">
        <v>0</v>
      </c>
      <c r="H28" s="18">
        <f t="shared" si="9"/>
        <v>0</v>
      </c>
      <c r="I28" s="18">
        <f t="shared" si="10"/>
        <v>0</v>
      </c>
      <c r="J28" s="18">
        <f t="shared" si="11"/>
        <v>0</v>
      </c>
    </row>
    <row r="29" spans="2:10" x14ac:dyDescent="0.35">
      <c r="B29" s="34" t="s">
        <v>322</v>
      </c>
      <c r="C29" s="35" t="s">
        <v>255</v>
      </c>
      <c r="D29" s="36"/>
      <c r="E29" s="37"/>
      <c r="F29" s="37"/>
      <c r="G29" s="37"/>
      <c r="H29" s="38">
        <f>H30+H31</f>
        <v>0</v>
      </c>
      <c r="I29" s="38">
        <f>I30+I31</f>
        <v>0</v>
      </c>
      <c r="J29" s="38">
        <f>J30+J31</f>
        <v>0</v>
      </c>
    </row>
    <row r="30" spans="2:10" x14ac:dyDescent="0.35">
      <c r="B30" s="14" t="s">
        <v>323</v>
      </c>
      <c r="C30" s="40" t="s">
        <v>314</v>
      </c>
      <c r="D30" s="24" t="s">
        <v>239</v>
      </c>
      <c r="E30" s="27">
        <v>1</v>
      </c>
      <c r="F30" s="18">
        <v>0</v>
      </c>
      <c r="G30" s="18">
        <v>0</v>
      </c>
      <c r="H30" s="18">
        <f t="shared" ref="H30" si="12">F30*E30</f>
        <v>0</v>
      </c>
      <c r="I30" s="18">
        <f t="shared" ref="I30" si="13">G30*E30</f>
        <v>0</v>
      </c>
      <c r="J30" s="18">
        <f t="shared" ref="J30" si="14">H30+I30</f>
        <v>0</v>
      </c>
    </row>
    <row r="31" spans="2:10" ht="43.5" x14ac:dyDescent="0.35">
      <c r="B31" s="14" t="s">
        <v>324</v>
      </c>
      <c r="C31" s="41" t="s">
        <v>316</v>
      </c>
      <c r="D31" s="24"/>
      <c r="E31" s="27"/>
      <c r="F31" s="27"/>
      <c r="G31" s="27"/>
      <c r="H31" s="27"/>
      <c r="I31" s="18"/>
      <c r="J31" s="18"/>
    </row>
    <row r="32" spans="2:10" x14ac:dyDescent="0.35">
      <c r="B32" s="19"/>
      <c r="C32" s="20"/>
      <c r="D32" s="19"/>
      <c r="E32" s="21"/>
      <c r="F32" s="21"/>
      <c r="G32" s="21"/>
      <c r="H32" s="21"/>
      <c r="I32" s="22"/>
      <c r="J32" s="22"/>
    </row>
    <row r="33" spans="2:11" x14ac:dyDescent="0.35">
      <c r="B33" s="33"/>
      <c r="C33" s="53" t="s">
        <v>31</v>
      </c>
      <c r="D33" s="54"/>
      <c r="E33" s="54"/>
      <c r="F33" s="54"/>
      <c r="G33" s="54"/>
      <c r="H33" s="54"/>
      <c r="I33" s="55"/>
      <c r="J33" s="47"/>
    </row>
    <row r="34" spans="2:11" x14ac:dyDescent="0.35">
      <c r="B34" s="33"/>
      <c r="C34" s="53" t="s">
        <v>334</v>
      </c>
      <c r="D34" s="54"/>
      <c r="E34" s="54"/>
      <c r="F34" s="54"/>
      <c r="G34" s="54"/>
      <c r="H34" s="54"/>
      <c r="I34" s="55"/>
      <c r="J34" s="48"/>
    </row>
    <row r="35" spans="2:11" x14ac:dyDescent="0.35">
      <c r="B35" s="33"/>
      <c r="C35" s="53" t="s">
        <v>335</v>
      </c>
      <c r="D35" s="54"/>
      <c r="E35" s="54"/>
      <c r="F35" s="54"/>
      <c r="G35" s="54"/>
      <c r="H35" s="54"/>
      <c r="I35" s="55"/>
      <c r="J35" s="48"/>
    </row>
    <row r="36" spans="2:11" ht="29.25" customHeight="1" x14ac:dyDescent="0.35">
      <c r="B36" s="33"/>
      <c r="C36" s="59" t="s">
        <v>32</v>
      </c>
      <c r="D36" s="60"/>
      <c r="E36" s="60"/>
      <c r="F36" s="60"/>
      <c r="G36" s="60"/>
      <c r="H36" s="60"/>
      <c r="I36" s="61"/>
      <c r="J36" s="49">
        <f>J35+J34+J33</f>
        <v>0</v>
      </c>
    </row>
    <row r="38" spans="2:11" x14ac:dyDescent="0.35">
      <c r="K38" s="9"/>
    </row>
  </sheetData>
  <sheetProtection algorithmName="SHA-512" hashValue="A2BzD8V1uM8TqAC9U93CPsEH2esGdkWzIxS3MBry0M5bL97fHQS8QSqVjn84uo39gZXTDGZOAfeTtYIBTNpfzg==" saltValue="kJHZR+XDJVzd5wut87SFKg==" spinCount="100000" sheet="1" objects="1" scenarios="1"/>
  <mergeCells count="7">
    <mergeCell ref="C35:I35"/>
    <mergeCell ref="C36:I36"/>
    <mergeCell ref="B1:J1"/>
    <mergeCell ref="B2:J2"/>
    <mergeCell ref="B3:J3"/>
    <mergeCell ref="C33:I33"/>
    <mergeCell ref="C34:I34"/>
  </mergeCells>
  <phoneticPr fontId="4" type="noConversion"/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6" numberStoredAsText="1"/>
    <ignoredError sqref="H29:J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EF99-76A3-4B4D-AE62-D534A1369FB3}">
  <sheetPr>
    <outlinePr summaryBelow="0" summaryRight="0"/>
    <pageSetUpPr fitToPage="1"/>
  </sheetPr>
  <dimension ref="A1:M122"/>
  <sheetViews>
    <sheetView zoomScale="85" zoomScaleNormal="85" zoomScaleSheetLayoutView="100" workbookViewId="0">
      <pane ySplit="8" topLeftCell="A9" activePane="bottomLeft" state="frozen"/>
      <selection pane="bottomLeft" activeCell="F6" sqref="F6"/>
    </sheetView>
  </sheetViews>
  <sheetFormatPr defaultColWidth="9.1796875" defaultRowHeight="14.5" x14ac:dyDescent="0.35"/>
  <cols>
    <col min="1" max="1" width="3.7265625" style="8" customWidth="1"/>
    <col min="2" max="2" width="11.453125" style="9" bestFit="1" customWidth="1"/>
    <col min="3" max="3" width="77.1796875" style="11" customWidth="1"/>
    <col min="4" max="4" width="6.26953125" style="9" bestFit="1" customWidth="1"/>
    <col min="5" max="5" width="9.54296875" style="10" bestFit="1" customWidth="1"/>
    <col min="6" max="8" width="14.7265625" style="10" customWidth="1"/>
    <col min="9" max="10" width="14.7265625" style="7" customWidth="1"/>
    <col min="11" max="11" width="9.1796875" style="8"/>
    <col min="12" max="12" width="12.1796875" style="7" bestFit="1" customWidth="1"/>
    <col min="13" max="13" width="10.54296875" style="8" bestFit="1" customWidth="1"/>
    <col min="14" max="16384" width="9.1796875" style="8"/>
  </cols>
  <sheetData>
    <row r="1" spans="2:12" ht="24" customHeight="1" x14ac:dyDescent="0.35">
      <c r="B1" s="58" t="s">
        <v>317</v>
      </c>
      <c r="C1" s="58"/>
      <c r="D1" s="58"/>
      <c r="E1" s="58"/>
      <c r="F1" s="58"/>
      <c r="G1" s="58"/>
      <c r="H1" s="58"/>
      <c r="I1" s="58"/>
      <c r="J1" s="58"/>
      <c r="K1" s="28"/>
      <c r="L1" s="28"/>
    </row>
    <row r="2" spans="2:12" ht="24" customHeight="1" x14ac:dyDescent="0.35">
      <c r="B2" s="56" t="s">
        <v>336</v>
      </c>
      <c r="C2" s="56"/>
      <c r="D2" s="56"/>
      <c r="E2" s="56"/>
      <c r="F2" s="56"/>
      <c r="G2" s="56"/>
      <c r="H2" s="56"/>
      <c r="I2" s="56"/>
      <c r="J2" s="56"/>
      <c r="K2" s="29"/>
      <c r="L2" s="29"/>
    </row>
    <row r="3" spans="2:12" ht="15" thickBot="1" x14ac:dyDescent="0.4">
      <c r="B3" s="57"/>
      <c r="C3" s="57"/>
      <c r="D3" s="57"/>
      <c r="E3" s="57"/>
      <c r="F3" s="57"/>
      <c r="G3" s="57"/>
      <c r="H3" s="57"/>
      <c r="I3" s="57"/>
      <c r="J3" s="57"/>
    </row>
    <row r="4" spans="2:12" x14ac:dyDescent="0.35">
      <c r="B4" s="8"/>
      <c r="C4" s="8"/>
      <c r="D4" s="8"/>
      <c r="E4" s="8"/>
      <c r="F4" s="8"/>
      <c r="G4" s="8"/>
      <c r="H4" s="8"/>
      <c r="I4" s="8"/>
      <c r="J4" s="8"/>
    </row>
    <row r="5" spans="2:12" x14ac:dyDescent="0.35">
      <c r="B5" s="30" t="s">
        <v>318</v>
      </c>
      <c r="C5" s="1" t="s">
        <v>319</v>
      </c>
      <c r="D5" s="1"/>
      <c r="E5" s="1"/>
      <c r="F5" s="1"/>
      <c r="G5" s="1"/>
      <c r="H5" s="1"/>
      <c r="I5" s="2" t="s">
        <v>9</v>
      </c>
      <c r="J5" s="3">
        <v>44835</v>
      </c>
    </row>
    <row r="6" spans="2:12" x14ac:dyDescent="0.35">
      <c r="B6" s="31" t="s">
        <v>5</v>
      </c>
      <c r="C6" s="4" t="s">
        <v>6</v>
      </c>
      <c r="D6" s="4"/>
      <c r="E6" s="4"/>
      <c r="F6" s="4"/>
      <c r="G6" s="4"/>
      <c r="H6" s="4"/>
      <c r="I6" s="5" t="s">
        <v>10</v>
      </c>
      <c r="J6" s="6" t="s">
        <v>8</v>
      </c>
    </row>
    <row r="7" spans="2:12" x14ac:dyDescent="0.35">
      <c r="B7" s="8"/>
      <c r="C7" s="8"/>
      <c r="D7" s="8"/>
      <c r="E7" s="8"/>
      <c r="F7" s="8"/>
      <c r="G7" s="8"/>
      <c r="H7" s="8"/>
      <c r="I7" s="8"/>
      <c r="J7" s="8"/>
    </row>
    <row r="8" spans="2:12" x14ac:dyDescent="0.35">
      <c r="B8" s="32" t="s">
        <v>4</v>
      </c>
      <c r="C8" s="33" t="s">
        <v>3</v>
      </c>
      <c r="D8" s="33" t="s">
        <v>2</v>
      </c>
      <c r="E8" s="33" t="s">
        <v>1</v>
      </c>
      <c r="F8" s="33" t="s">
        <v>325</v>
      </c>
      <c r="G8" s="33" t="s">
        <v>326</v>
      </c>
      <c r="H8" s="33" t="s">
        <v>327</v>
      </c>
      <c r="I8" s="33" t="s">
        <v>328</v>
      </c>
      <c r="J8" s="33" t="s">
        <v>0</v>
      </c>
      <c r="K8" s="9"/>
    </row>
    <row r="9" spans="2:12" x14ac:dyDescent="0.35">
      <c r="B9" s="42">
        <v>2</v>
      </c>
      <c r="C9" s="43" t="s">
        <v>12</v>
      </c>
      <c r="D9" s="44"/>
      <c r="E9" s="45"/>
      <c r="F9" s="45"/>
      <c r="G9" s="45"/>
      <c r="H9" s="46">
        <f>SUM(H10+H24+H34+H38+H48+H62+H72+H81+H88+H96+H113)</f>
        <v>0</v>
      </c>
      <c r="I9" s="46">
        <f>SUM(I10+I24+I34+I38+I48+I62+I72+I81+I88+I96+I113)</f>
        <v>0</v>
      </c>
      <c r="J9" s="46">
        <f>SUM(J10+J24+J34+J38+J48+J62+J72+J81+J88+J96+J113)</f>
        <v>0</v>
      </c>
    </row>
    <row r="10" spans="2:12" x14ac:dyDescent="0.35">
      <c r="B10" s="34" t="s">
        <v>13</v>
      </c>
      <c r="C10" s="35" t="s">
        <v>38</v>
      </c>
      <c r="D10" s="36"/>
      <c r="E10" s="37"/>
      <c r="F10" s="37"/>
      <c r="G10" s="37"/>
      <c r="H10" s="38">
        <f>SUM(H11:H23)</f>
        <v>0</v>
      </c>
      <c r="I10" s="38">
        <f>SUM(I11:I23)</f>
        <v>0</v>
      </c>
      <c r="J10" s="38">
        <f>SUM(J11:J23)</f>
        <v>0</v>
      </c>
    </row>
    <row r="11" spans="2:12" x14ac:dyDescent="0.35">
      <c r="B11" s="14" t="s">
        <v>97</v>
      </c>
      <c r="C11" s="15" t="s">
        <v>40</v>
      </c>
      <c r="D11" s="16" t="s">
        <v>237</v>
      </c>
      <c r="E11" s="17">
        <v>210</v>
      </c>
      <c r="F11" s="18">
        <v>0</v>
      </c>
      <c r="G11" s="18">
        <v>0</v>
      </c>
      <c r="H11" s="18">
        <f>F11*E11</f>
        <v>0</v>
      </c>
      <c r="I11" s="18">
        <f>G11*E11</f>
        <v>0</v>
      </c>
      <c r="J11" s="18">
        <f>H11+I11</f>
        <v>0</v>
      </c>
    </row>
    <row r="12" spans="2:12" x14ac:dyDescent="0.35">
      <c r="B12" s="14" t="s">
        <v>98</v>
      </c>
      <c r="C12" s="15" t="s">
        <v>42</v>
      </c>
      <c r="D12" s="16" t="s">
        <v>237</v>
      </c>
      <c r="E12" s="17">
        <v>12</v>
      </c>
      <c r="F12" s="18">
        <v>0</v>
      </c>
      <c r="G12" s="18">
        <v>0</v>
      </c>
      <c r="H12" s="18">
        <f t="shared" ref="H12:H20" si="0">F12*E12</f>
        <v>0</v>
      </c>
      <c r="I12" s="18">
        <f t="shared" ref="I12:I20" si="1">G12*E12</f>
        <v>0</v>
      </c>
      <c r="J12" s="18">
        <f t="shared" ref="J12:J20" si="2">H12+I12</f>
        <v>0</v>
      </c>
    </row>
    <row r="13" spans="2:12" x14ac:dyDescent="0.35">
      <c r="B13" s="14" t="s">
        <v>99</v>
      </c>
      <c r="C13" s="15" t="s">
        <v>46</v>
      </c>
      <c r="D13" s="16" t="s">
        <v>238</v>
      </c>
      <c r="E13" s="17">
        <v>39</v>
      </c>
      <c r="F13" s="18">
        <v>0</v>
      </c>
      <c r="G13" s="18">
        <v>0</v>
      </c>
      <c r="H13" s="18">
        <f t="shared" si="0"/>
        <v>0</v>
      </c>
      <c r="I13" s="18">
        <f t="shared" si="1"/>
        <v>0</v>
      </c>
      <c r="J13" s="18">
        <f t="shared" si="2"/>
        <v>0</v>
      </c>
    </row>
    <row r="14" spans="2:12" x14ac:dyDescent="0.35">
      <c r="B14" s="14" t="s">
        <v>100</v>
      </c>
      <c r="C14" s="15" t="s">
        <v>45</v>
      </c>
      <c r="D14" s="16" t="s">
        <v>238</v>
      </c>
      <c r="E14" s="17">
        <v>2</v>
      </c>
      <c r="F14" s="18">
        <v>0</v>
      </c>
      <c r="G14" s="18">
        <v>0</v>
      </c>
      <c r="H14" s="18">
        <f t="shared" si="0"/>
        <v>0</v>
      </c>
      <c r="I14" s="18">
        <f t="shared" si="1"/>
        <v>0</v>
      </c>
      <c r="J14" s="18">
        <f t="shared" si="2"/>
        <v>0</v>
      </c>
    </row>
    <row r="15" spans="2:12" ht="43.5" x14ac:dyDescent="0.35">
      <c r="B15" s="14" t="s">
        <v>101</v>
      </c>
      <c r="C15" s="15" t="s">
        <v>50</v>
      </c>
      <c r="D15" s="16" t="s">
        <v>237</v>
      </c>
      <c r="E15" s="17">
        <v>590</v>
      </c>
      <c r="F15" s="18">
        <v>0</v>
      </c>
      <c r="G15" s="18">
        <v>0</v>
      </c>
      <c r="H15" s="18">
        <f t="shared" si="0"/>
        <v>0</v>
      </c>
      <c r="I15" s="18">
        <f t="shared" si="1"/>
        <v>0</v>
      </c>
      <c r="J15" s="18">
        <f t="shared" si="2"/>
        <v>0</v>
      </c>
    </row>
    <row r="16" spans="2:12" ht="29" x14ac:dyDescent="0.35">
      <c r="B16" s="14" t="s">
        <v>102</v>
      </c>
      <c r="C16" s="15" t="s">
        <v>44</v>
      </c>
      <c r="D16" s="16" t="s">
        <v>236</v>
      </c>
      <c r="E16" s="17">
        <v>250</v>
      </c>
      <c r="F16" s="18">
        <v>0</v>
      </c>
      <c r="G16" s="18">
        <v>0</v>
      </c>
      <c r="H16" s="18">
        <f t="shared" si="0"/>
        <v>0</v>
      </c>
      <c r="I16" s="18">
        <f t="shared" si="1"/>
        <v>0</v>
      </c>
      <c r="J16" s="18">
        <f t="shared" si="2"/>
        <v>0</v>
      </c>
    </row>
    <row r="17" spans="2:10" x14ac:dyDescent="0.35">
      <c r="B17" s="14" t="s">
        <v>103</v>
      </c>
      <c r="C17" s="15" t="s">
        <v>192</v>
      </c>
      <c r="D17" s="16" t="s">
        <v>237</v>
      </c>
      <c r="E17" s="17">
        <v>120</v>
      </c>
      <c r="F17" s="18">
        <v>0</v>
      </c>
      <c r="G17" s="18">
        <v>0</v>
      </c>
      <c r="H17" s="18">
        <f t="shared" si="0"/>
        <v>0</v>
      </c>
      <c r="I17" s="18">
        <f t="shared" si="1"/>
        <v>0</v>
      </c>
      <c r="J17" s="18">
        <f t="shared" si="2"/>
        <v>0</v>
      </c>
    </row>
    <row r="18" spans="2:10" x14ac:dyDescent="0.35">
      <c r="B18" s="14" t="s">
        <v>104</v>
      </c>
      <c r="C18" s="15" t="s">
        <v>43</v>
      </c>
      <c r="D18" s="16" t="s">
        <v>236</v>
      </c>
      <c r="E18" s="17">
        <v>38</v>
      </c>
      <c r="F18" s="18">
        <v>0</v>
      </c>
      <c r="G18" s="18">
        <v>0</v>
      </c>
      <c r="H18" s="18">
        <f t="shared" si="0"/>
        <v>0</v>
      </c>
      <c r="I18" s="18">
        <f t="shared" si="1"/>
        <v>0</v>
      </c>
      <c r="J18" s="18">
        <f t="shared" si="2"/>
        <v>0</v>
      </c>
    </row>
    <row r="19" spans="2:10" x14ac:dyDescent="0.35">
      <c r="B19" s="14" t="s">
        <v>105</v>
      </c>
      <c r="C19" s="15" t="s">
        <v>41</v>
      </c>
      <c r="D19" s="16" t="s">
        <v>239</v>
      </c>
      <c r="E19" s="17">
        <v>84</v>
      </c>
      <c r="F19" s="18">
        <v>0</v>
      </c>
      <c r="G19" s="18">
        <v>0</v>
      </c>
      <c r="H19" s="18">
        <f t="shared" si="0"/>
        <v>0</v>
      </c>
      <c r="I19" s="18">
        <f t="shared" si="1"/>
        <v>0</v>
      </c>
      <c r="J19" s="18">
        <f t="shared" si="2"/>
        <v>0</v>
      </c>
    </row>
    <row r="20" spans="2:10" ht="29" x14ac:dyDescent="0.35">
      <c r="B20" s="14" t="s">
        <v>106</v>
      </c>
      <c r="C20" s="15" t="s">
        <v>47</v>
      </c>
      <c r="D20" s="16" t="s">
        <v>239</v>
      </c>
      <c r="E20" s="17">
        <v>38</v>
      </c>
      <c r="F20" s="18">
        <v>0</v>
      </c>
      <c r="G20" s="18">
        <v>0</v>
      </c>
      <c r="H20" s="18">
        <f t="shared" si="0"/>
        <v>0</v>
      </c>
      <c r="I20" s="18">
        <f t="shared" si="1"/>
        <v>0</v>
      </c>
      <c r="J20" s="18">
        <f t="shared" si="2"/>
        <v>0</v>
      </c>
    </row>
    <row r="21" spans="2:10" x14ac:dyDescent="0.35">
      <c r="B21" s="14" t="s">
        <v>107</v>
      </c>
      <c r="C21" s="15" t="s">
        <v>48</v>
      </c>
      <c r="D21" s="16" t="s">
        <v>236</v>
      </c>
      <c r="E21" s="17">
        <v>111</v>
      </c>
      <c r="F21" s="18">
        <v>0</v>
      </c>
      <c r="G21" s="18">
        <v>0</v>
      </c>
      <c r="H21" s="18">
        <f t="shared" ref="H21:H23" si="3">F21*E21</f>
        <v>0</v>
      </c>
      <c r="I21" s="18">
        <f t="shared" ref="I21:I23" si="4">G21*E21</f>
        <v>0</v>
      </c>
      <c r="J21" s="18">
        <f t="shared" ref="J21:J23" si="5">H21+I21</f>
        <v>0</v>
      </c>
    </row>
    <row r="22" spans="2:10" x14ac:dyDescent="0.35">
      <c r="B22" s="14" t="s">
        <v>108</v>
      </c>
      <c r="C22" s="15" t="s">
        <v>49</v>
      </c>
      <c r="D22" s="16" t="s">
        <v>239</v>
      </c>
      <c r="E22" s="17">
        <v>80</v>
      </c>
      <c r="F22" s="18">
        <v>0</v>
      </c>
      <c r="G22" s="18">
        <v>0</v>
      </c>
      <c r="H22" s="18">
        <f t="shared" si="3"/>
        <v>0</v>
      </c>
      <c r="I22" s="18">
        <f t="shared" si="4"/>
        <v>0</v>
      </c>
      <c r="J22" s="18">
        <f t="shared" si="5"/>
        <v>0</v>
      </c>
    </row>
    <row r="23" spans="2:10" x14ac:dyDescent="0.35">
      <c r="B23" s="14" t="s">
        <v>109</v>
      </c>
      <c r="C23" s="15" t="s">
        <v>196</v>
      </c>
      <c r="D23" s="16" t="s">
        <v>239</v>
      </c>
      <c r="E23" s="17">
        <v>1</v>
      </c>
      <c r="F23" s="18">
        <v>0</v>
      </c>
      <c r="G23" s="18">
        <v>0</v>
      </c>
      <c r="H23" s="18">
        <f t="shared" si="3"/>
        <v>0</v>
      </c>
      <c r="I23" s="18">
        <f t="shared" si="4"/>
        <v>0</v>
      </c>
      <c r="J23" s="18">
        <f t="shared" si="5"/>
        <v>0</v>
      </c>
    </row>
    <row r="24" spans="2:10" x14ac:dyDescent="0.35">
      <c r="B24" s="34" t="s">
        <v>16</v>
      </c>
      <c r="C24" s="35" t="s">
        <v>51</v>
      </c>
      <c r="D24" s="36"/>
      <c r="E24" s="37"/>
      <c r="F24" s="37"/>
      <c r="G24" s="37"/>
      <c r="H24" s="38">
        <f>SUM(H25:H34)</f>
        <v>0</v>
      </c>
      <c r="I24" s="38">
        <f>SUM(I25:I34)</f>
        <v>0</v>
      </c>
      <c r="J24" s="38">
        <f>SUM(J25:J34)</f>
        <v>0</v>
      </c>
    </row>
    <row r="25" spans="2:10" x14ac:dyDescent="0.35">
      <c r="B25" s="14" t="s">
        <v>110</v>
      </c>
      <c r="C25" s="15" t="s">
        <v>52</v>
      </c>
      <c r="D25" s="16" t="s">
        <v>238</v>
      </c>
      <c r="E25" s="17">
        <v>15</v>
      </c>
      <c r="F25" s="18">
        <v>0</v>
      </c>
      <c r="G25" s="18">
        <v>0</v>
      </c>
      <c r="H25" s="18">
        <f t="shared" ref="H25:H33" si="6">F25*E25</f>
        <v>0</v>
      </c>
      <c r="I25" s="18">
        <f t="shared" ref="I25:I33" si="7">G25*E25</f>
        <v>0</v>
      </c>
      <c r="J25" s="18">
        <f t="shared" ref="J25:J33" si="8">H25+I25</f>
        <v>0</v>
      </c>
    </row>
    <row r="26" spans="2:10" x14ac:dyDescent="0.35">
      <c r="B26" s="14" t="s">
        <v>111</v>
      </c>
      <c r="C26" s="15" t="s">
        <v>53</v>
      </c>
      <c r="D26" s="16" t="s">
        <v>238</v>
      </c>
      <c r="E26" s="17">
        <v>12</v>
      </c>
      <c r="F26" s="18">
        <v>0</v>
      </c>
      <c r="G26" s="18">
        <v>0</v>
      </c>
      <c r="H26" s="18">
        <f t="shared" si="6"/>
        <v>0</v>
      </c>
      <c r="I26" s="18">
        <f t="shared" si="7"/>
        <v>0</v>
      </c>
      <c r="J26" s="18">
        <f t="shared" si="8"/>
        <v>0</v>
      </c>
    </row>
    <row r="27" spans="2:10" x14ac:dyDescent="0.35">
      <c r="B27" s="14" t="s">
        <v>112</v>
      </c>
      <c r="C27" s="15" t="s">
        <v>54</v>
      </c>
      <c r="D27" s="16" t="s">
        <v>238</v>
      </c>
      <c r="E27" s="17">
        <v>6</v>
      </c>
      <c r="F27" s="18">
        <v>0</v>
      </c>
      <c r="G27" s="18">
        <v>0</v>
      </c>
      <c r="H27" s="18">
        <f t="shared" si="6"/>
        <v>0</v>
      </c>
      <c r="I27" s="18">
        <f t="shared" si="7"/>
        <v>0</v>
      </c>
      <c r="J27" s="18">
        <f t="shared" si="8"/>
        <v>0</v>
      </c>
    </row>
    <row r="28" spans="2:10" x14ac:dyDescent="0.35">
      <c r="B28" s="14" t="s">
        <v>113</v>
      </c>
      <c r="C28" s="15" t="s">
        <v>55</v>
      </c>
      <c r="D28" s="16" t="s">
        <v>238</v>
      </c>
      <c r="E28" s="17">
        <v>6</v>
      </c>
      <c r="F28" s="18">
        <v>0</v>
      </c>
      <c r="G28" s="18">
        <v>0</v>
      </c>
      <c r="H28" s="18">
        <f t="shared" si="6"/>
        <v>0</v>
      </c>
      <c r="I28" s="18">
        <f t="shared" si="7"/>
        <v>0</v>
      </c>
      <c r="J28" s="18">
        <f t="shared" si="8"/>
        <v>0</v>
      </c>
    </row>
    <row r="29" spans="2:10" ht="29" x14ac:dyDescent="0.35">
      <c r="B29" s="14" t="s">
        <v>114</v>
      </c>
      <c r="C29" s="15" t="s">
        <v>56</v>
      </c>
      <c r="D29" s="16" t="s">
        <v>238</v>
      </c>
      <c r="E29" s="17">
        <v>6</v>
      </c>
      <c r="F29" s="18">
        <v>0</v>
      </c>
      <c r="G29" s="18">
        <v>0</v>
      </c>
      <c r="H29" s="18">
        <f t="shared" si="6"/>
        <v>0</v>
      </c>
      <c r="I29" s="18">
        <f t="shared" si="7"/>
        <v>0</v>
      </c>
      <c r="J29" s="18">
        <f t="shared" si="8"/>
        <v>0</v>
      </c>
    </row>
    <row r="30" spans="2:10" x14ac:dyDescent="0.35">
      <c r="B30" s="14" t="s">
        <v>115</v>
      </c>
      <c r="C30" s="15" t="s">
        <v>57</v>
      </c>
      <c r="D30" s="16" t="s">
        <v>238</v>
      </c>
      <c r="E30" s="17">
        <v>14</v>
      </c>
      <c r="F30" s="18">
        <v>0</v>
      </c>
      <c r="G30" s="18">
        <v>0</v>
      </c>
      <c r="H30" s="18">
        <f t="shared" si="6"/>
        <v>0</v>
      </c>
      <c r="I30" s="18">
        <f t="shared" si="7"/>
        <v>0</v>
      </c>
      <c r="J30" s="18">
        <f t="shared" si="8"/>
        <v>0</v>
      </c>
    </row>
    <row r="31" spans="2:10" x14ac:dyDescent="0.35">
      <c r="B31" s="14" t="s">
        <v>116</v>
      </c>
      <c r="C31" s="15" t="s">
        <v>89</v>
      </c>
      <c r="D31" s="16" t="s">
        <v>235</v>
      </c>
      <c r="E31" s="17">
        <f>E30*50</f>
        <v>700</v>
      </c>
      <c r="F31" s="18">
        <v>0</v>
      </c>
      <c r="G31" s="18">
        <v>0</v>
      </c>
      <c r="H31" s="18">
        <f t="shared" si="6"/>
        <v>0</v>
      </c>
      <c r="I31" s="18">
        <f t="shared" si="7"/>
        <v>0</v>
      </c>
      <c r="J31" s="18">
        <f t="shared" si="8"/>
        <v>0</v>
      </c>
    </row>
    <row r="32" spans="2:10" x14ac:dyDescent="0.35">
      <c r="B32" s="14" t="s">
        <v>117</v>
      </c>
      <c r="C32" s="15" t="s">
        <v>88</v>
      </c>
      <c r="D32" s="16" t="s">
        <v>237</v>
      </c>
      <c r="E32" s="17">
        <f>E30*2</f>
        <v>28</v>
      </c>
      <c r="F32" s="18">
        <v>0</v>
      </c>
      <c r="G32" s="18">
        <v>0</v>
      </c>
      <c r="H32" s="18">
        <f t="shared" si="6"/>
        <v>0</v>
      </c>
      <c r="I32" s="18">
        <f t="shared" si="7"/>
        <v>0</v>
      </c>
      <c r="J32" s="18">
        <f t="shared" si="8"/>
        <v>0</v>
      </c>
    </row>
    <row r="33" spans="2:13" x14ac:dyDescent="0.35">
      <c r="B33" s="14" t="s">
        <v>118</v>
      </c>
      <c r="C33" s="15" t="s">
        <v>58</v>
      </c>
      <c r="D33" s="16" t="s">
        <v>237</v>
      </c>
      <c r="E33" s="17">
        <v>8</v>
      </c>
      <c r="F33" s="18">
        <v>0</v>
      </c>
      <c r="G33" s="18">
        <v>0</v>
      </c>
      <c r="H33" s="18">
        <f t="shared" si="6"/>
        <v>0</v>
      </c>
      <c r="I33" s="18">
        <f t="shared" si="7"/>
        <v>0</v>
      </c>
      <c r="J33" s="18">
        <f t="shared" si="8"/>
        <v>0</v>
      </c>
    </row>
    <row r="34" spans="2:13" x14ac:dyDescent="0.35">
      <c r="B34" s="34" t="s">
        <v>17</v>
      </c>
      <c r="C34" s="35" t="s">
        <v>39</v>
      </c>
      <c r="D34" s="36"/>
      <c r="E34" s="37"/>
      <c r="F34" s="37"/>
      <c r="G34" s="37"/>
      <c r="H34" s="38">
        <f>SUM(H35:H37)</f>
        <v>0</v>
      </c>
      <c r="I34" s="38">
        <f>SUM(I35:I37)</f>
        <v>0</v>
      </c>
      <c r="J34" s="38">
        <f>SUM(J35:J37)</f>
        <v>0</v>
      </c>
    </row>
    <row r="35" spans="2:13" ht="43.5" x14ac:dyDescent="0.35">
      <c r="B35" s="14" t="s">
        <v>119</v>
      </c>
      <c r="C35" s="15" t="s">
        <v>59</v>
      </c>
      <c r="D35" s="16" t="s">
        <v>237</v>
      </c>
      <c r="E35" s="17">
        <v>130</v>
      </c>
      <c r="F35" s="18">
        <v>0</v>
      </c>
      <c r="G35" s="18">
        <v>0</v>
      </c>
      <c r="H35" s="18">
        <f t="shared" ref="H35:H37" si="9">F35*E35</f>
        <v>0</v>
      </c>
      <c r="I35" s="18">
        <f t="shared" ref="I35:I37" si="10">G35*E35</f>
        <v>0</v>
      </c>
      <c r="J35" s="18">
        <f t="shared" ref="J35:J37" si="11">H35+I35</f>
        <v>0</v>
      </c>
    </row>
    <row r="36" spans="2:13" ht="29" x14ac:dyDescent="0.35">
      <c r="B36" s="14" t="s">
        <v>120</v>
      </c>
      <c r="C36" s="15" t="s">
        <v>60</v>
      </c>
      <c r="D36" s="16" t="s">
        <v>237</v>
      </c>
      <c r="E36" s="17">
        <v>12</v>
      </c>
      <c r="F36" s="18">
        <v>0</v>
      </c>
      <c r="G36" s="18">
        <v>0</v>
      </c>
      <c r="H36" s="18">
        <f t="shared" si="9"/>
        <v>0</v>
      </c>
      <c r="I36" s="18">
        <f t="shared" si="10"/>
        <v>0</v>
      </c>
      <c r="J36" s="18">
        <f t="shared" si="11"/>
        <v>0</v>
      </c>
    </row>
    <row r="37" spans="2:13" ht="29" x14ac:dyDescent="0.35">
      <c r="B37" s="14" t="s">
        <v>121</v>
      </c>
      <c r="C37" s="15" t="s">
        <v>67</v>
      </c>
      <c r="D37" s="16" t="s">
        <v>237</v>
      </c>
      <c r="E37" s="17">
        <v>141</v>
      </c>
      <c r="F37" s="18">
        <v>0</v>
      </c>
      <c r="G37" s="18">
        <v>0</v>
      </c>
      <c r="H37" s="18">
        <f t="shared" si="9"/>
        <v>0</v>
      </c>
      <c r="I37" s="18">
        <f t="shared" si="10"/>
        <v>0</v>
      </c>
      <c r="J37" s="18">
        <f t="shared" si="11"/>
        <v>0</v>
      </c>
      <c r="M37" s="12"/>
    </row>
    <row r="38" spans="2:13" x14ac:dyDescent="0.35">
      <c r="B38" s="34" t="s">
        <v>24</v>
      </c>
      <c r="C38" s="35" t="s">
        <v>76</v>
      </c>
      <c r="D38" s="36"/>
      <c r="E38" s="37"/>
      <c r="F38" s="37">
        <v>0</v>
      </c>
      <c r="G38" s="37">
        <v>0</v>
      </c>
      <c r="H38" s="38">
        <f t="shared" ref="H38:H39" si="12">F38*E38</f>
        <v>0</v>
      </c>
      <c r="I38" s="38">
        <f t="shared" ref="I38:I39" si="13">G38*E38</f>
        <v>0</v>
      </c>
      <c r="J38" s="39">
        <f t="shared" ref="J38:J39" si="14">H38+I38</f>
        <v>0</v>
      </c>
    </row>
    <row r="39" spans="2:13" ht="29" x14ac:dyDescent="0.35">
      <c r="B39" s="14" t="s">
        <v>122</v>
      </c>
      <c r="C39" s="15" t="s">
        <v>62</v>
      </c>
      <c r="D39" s="16" t="s">
        <v>236</v>
      </c>
      <c r="E39" s="17">
        <v>115</v>
      </c>
      <c r="F39" s="18">
        <v>0</v>
      </c>
      <c r="G39" s="18">
        <v>0</v>
      </c>
      <c r="H39" s="18">
        <f t="shared" si="12"/>
        <v>0</v>
      </c>
      <c r="I39" s="18">
        <f t="shared" si="13"/>
        <v>0</v>
      </c>
      <c r="J39" s="18">
        <f t="shared" si="14"/>
        <v>0</v>
      </c>
    </row>
    <row r="40" spans="2:13" x14ac:dyDescent="0.35">
      <c r="B40" s="14" t="s">
        <v>123</v>
      </c>
      <c r="C40" s="15" t="s">
        <v>63</v>
      </c>
      <c r="D40" s="16" t="s">
        <v>236</v>
      </c>
      <c r="E40" s="17">
        <v>226</v>
      </c>
      <c r="F40" s="18">
        <v>0</v>
      </c>
      <c r="G40" s="18">
        <v>0</v>
      </c>
      <c r="H40" s="18">
        <f t="shared" ref="H40:H47" si="15">F40*E40</f>
        <v>0</v>
      </c>
      <c r="I40" s="18">
        <f t="shared" ref="I40:I47" si="16">G40*E40</f>
        <v>0</v>
      </c>
      <c r="J40" s="18">
        <f t="shared" ref="J40:J47" si="17">H40+I40</f>
        <v>0</v>
      </c>
    </row>
    <row r="41" spans="2:13" ht="29" x14ac:dyDescent="0.35">
      <c r="B41" s="14" t="s">
        <v>124</v>
      </c>
      <c r="C41" s="50" t="s">
        <v>240</v>
      </c>
      <c r="D41" s="24" t="s">
        <v>239</v>
      </c>
      <c r="E41" s="25">
        <v>3</v>
      </c>
      <c r="F41" s="18">
        <v>0</v>
      </c>
      <c r="G41" s="18">
        <v>0</v>
      </c>
      <c r="H41" s="18">
        <f t="shared" si="15"/>
        <v>0</v>
      </c>
      <c r="I41" s="18">
        <f t="shared" si="16"/>
        <v>0</v>
      </c>
      <c r="J41" s="18">
        <f t="shared" si="17"/>
        <v>0</v>
      </c>
    </row>
    <row r="42" spans="2:13" x14ac:dyDescent="0.35">
      <c r="B42" s="14" t="s">
        <v>125</v>
      </c>
      <c r="C42" s="15" t="s">
        <v>245</v>
      </c>
      <c r="D42" s="24" t="s">
        <v>239</v>
      </c>
      <c r="E42" s="25">
        <v>4</v>
      </c>
      <c r="F42" s="18">
        <v>0</v>
      </c>
      <c r="G42" s="18">
        <v>0</v>
      </c>
      <c r="H42" s="18">
        <f t="shared" si="15"/>
        <v>0</v>
      </c>
      <c r="I42" s="18">
        <f t="shared" si="16"/>
        <v>0</v>
      </c>
      <c r="J42" s="18">
        <f t="shared" si="17"/>
        <v>0</v>
      </c>
    </row>
    <row r="43" spans="2:13" x14ac:dyDescent="0.35">
      <c r="B43" s="14" t="s">
        <v>126</v>
      </c>
      <c r="C43" s="15" t="s">
        <v>246</v>
      </c>
      <c r="D43" s="24" t="s">
        <v>239</v>
      </c>
      <c r="E43" s="25">
        <v>2</v>
      </c>
      <c r="F43" s="18">
        <v>0</v>
      </c>
      <c r="G43" s="18">
        <v>0</v>
      </c>
      <c r="H43" s="18">
        <f t="shared" si="15"/>
        <v>0</v>
      </c>
      <c r="I43" s="18">
        <f t="shared" si="16"/>
        <v>0</v>
      </c>
      <c r="J43" s="18">
        <f t="shared" si="17"/>
        <v>0</v>
      </c>
    </row>
    <row r="44" spans="2:13" ht="43.5" x14ac:dyDescent="0.35">
      <c r="B44" s="14" t="s">
        <v>241</v>
      </c>
      <c r="C44" s="15" t="s">
        <v>247</v>
      </c>
      <c r="D44" s="24" t="s">
        <v>239</v>
      </c>
      <c r="E44" s="25">
        <v>2</v>
      </c>
      <c r="F44" s="18">
        <v>0</v>
      </c>
      <c r="G44" s="18">
        <v>0</v>
      </c>
      <c r="H44" s="18">
        <f t="shared" si="15"/>
        <v>0</v>
      </c>
      <c r="I44" s="18">
        <f t="shared" si="16"/>
        <v>0</v>
      </c>
      <c r="J44" s="18">
        <f t="shared" si="17"/>
        <v>0</v>
      </c>
    </row>
    <row r="45" spans="2:13" ht="29" x14ac:dyDescent="0.35">
      <c r="B45" s="14" t="s">
        <v>242</v>
      </c>
      <c r="C45" s="15" t="s">
        <v>248</v>
      </c>
      <c r="D45" s="24" t="s">
        <v>239</v>
      </c>
      <c r="E45" s="25">
        <v>11</v>
      </c>
      <c r="F45" s="18">
        <v>0</v>
      </c>
      <c r="G45" s="18">
        <v>0</v>
      </c>
      <c r="H45" s="18">
        <f t="shared" si="15"/>
        <v>0</v>
      </c>
      <c r="I45" s="18">
        <f t="shared" si="16"/>
        <v>0</v>
      </c>
      <c r="J45" s="18">
        <f t="shared" si="17"/>
        <v>0</v>
      </c>
    </row>
    <row r="46" spans="2:13" x14ac:dyDescent="0.35">
      <c r="B46" s="14" t="s">
        <v>243</v>
      </c>
      <c r="C46" s="15" t="s">
        <v>250</v>
      </c>
      <c r="D46" s="24" t="s">
        <v>239</v>
      </c>
      <c r="E46" s="25">
        <v>3</v>
      </c>
      <c r="F46" s="18">
        <v>0</v>
      </c>
      <c r="G46" s="18">
        <v>0</v>
      </c>
      <c r="H46" s="18">
        <f t="shared" si="15"/>
        <v>0</v>
      </c>
      <c r="I46" s="18">
        <f t="shared" si="16"/>
        <v>0</v>
      </c>
      <c r="J46" s="18">
        <f t="shared" si="17"/>
        <v>0</v>
      </c>
    </row>
    <row r="47" spans="2:13" ht="29" x14ac:dyDescent="0.35">
      <c r="B47" s="14" t="s">
        <v>244</v>
      </c>
      <c r="C47" s="15" t="s">
        <v>249</v>
      </c>
      <c r="D47" s="16" t="s">
        <v>239</v>
      </c>
      <c r="E47" s="17">
        <v>1</v>
      </c>
      <c r="F47" s="18">
        <v>0</v>
      </c>
      <c r="G47" s="18">
        <v>0</v>
      </c>
      <c r="H47" s="18">
        <f t="shared" si="15"/>
        <v>0</v>
      </c>
      <c r="I47" s="18">
        <f t="shared" si="16"/>
        <v>0</v>
      </c>
      <c r="J47" s="18">
        <f t="shared" si="17"/>
        <v>0</v>
      </c>
    </row>
    <row r="48" spans="2:13" x14ac:dyDescent="0.35">
      <c r="B48" s="34" t="s">
        <v>25</v>
      </c>
      <c r="C48" s="35" t="s">
        <v>18</v>
      </c>
      <c r="D48" s="36"/>
      <c r="E48" s="37"/>
      <c r="F48" s="37"/>
      <c r="G48" s="37"/>
      <c r="H48" s="38">
        <f>SUM(H49:H61)</f>
        <v>0</v>
      </c>
      <c r="I48" s="38">
        <f>SUM(I49:I61)</f>
        <v>0</v>
      </c>
      <c r="J48" s="38">
        <f>SUM(J49:J61)</f>
        <v>0</v>
      </c>
    </row>
    <row r="49" spans="2:13" ht="29" x14ac:dyDescent="0.35">
      <c r="B49" s="14" t="s">
        <v>127</v>
      </c>
      <c r="C49" s="15" t="s">
        <v>19</v>
      </c>
      <c r="D49" s="16" t="s">
        <v>237</v>
      </c>
      <c r="E49" s="17">
        <v>91.655000000000001</v>
      </c>
      <c r="F49" s="18">
        <v>0</v>
      </c>
      <c r="G49" s="18">
        <v>0</v>
      </c>
      <c r="H49" s="18">
        <f t="shared" ref="H49" si="18">F49*E49</f>
        <v>0</v>
      </c>
      <c r="I49" s="18">
        <f t="shared" ref="I49" si="19">G49*E49</f>
        <v>0</v>
      </c>
      <c r="J49" s="18">
        <f t="shared" ref="J49" si="20">H49+I49</f>
        <v>0</v>
      </c>
      <c r="M49" s="13"/>
    </row>
    <row r="50" spans="2:13" ht="29" x14ac:dyDescent="0.35">
      <c r="B50" s="14" t="s">
        <v>128</v>
      </c>
      <c r="C50" s="15" t="s">
        <v>22</v>
      </c>
      <c r="D50" s="16" t="s">
        <v>237</v>
      </c>
      <c r="E50" s="17">
        <v>15.47</v>
      </c>
      <c r="F50" s="18">
        <v>0</v>
      </c>
      <c r="G50" s="18">
        <v>0</v>
      </c>
      <c r="H50" s="18">
        <f t="shared" ref="H50:H61" si="21">F50*E50</f>
        <v>0</v>
      </c>
      <c r="I50" s="18">
        <f t="shared" ref="I50:I61" si="22">G50*E50</f>
        <v>0</v>
      </c>
      <c r="J50" s="18">
        <f t="shared" ref="J50:J61" si="23">H50+I50</f>
        <v>0</v>
      </c>
      <c r="M50" s="13"/>
    </row>
    <row r="51" spans="2:13" x14ac:dyDescent="0.35">
      <c r="B51" s="14" t="s">
        <v>129</v>
      </c>
      <c r="C51" s="15" t="s">
        <v>20</v>
      </c>
      <c r="D51" s="16" t="s">
        <v>237</v>
      </c>
      <c r="E51" s="17">
        <v>224.48</v>
      </c>
      <c r="F51" s="18">
        <v>0</v>
      </c>
      <c r="G51" s="18">
        <v>0</v>
      </c>
      <c r="H51" s="18">
        <f t="shared" si="21"/>
        <v>0</v>
      </c>
      <c r="I51" s="18">
        <f t="shared" si="22"/>
        <v>0</v>
      </c>
      <c r="J51" s="18">
        <f t="shared" si="23"/>
        <v>0</v>
      </c>
      <c r="M51" s="13"/>
    </row>
    <row r="52" spans="2:13" ht="29" x14ac:dyDescent="0.35">
      <c r="B52" s="14" t="s">
        <v>130</v>
      </c>
      <c r="C52" s="15" t="s">
        <v>21</v>
      </c>
      <c r="D52" s="16" t="s">
        <v>237</v>
      </c>
      <c r="E52" s="17">
        <v>45.33</v>
      </c>
      <c r="F52" s="18">
        <v>0</v>
      </c>
      <c r="G52" s="18">
        <v>0</v>
      </c>
      <c r="H52" s="18">
        <f t="shared" si="21"/>
        <v>0</v>
      </c>
      <c r="I52" s="18">
        <f t="shared" si="22"/>
        <v>0</v>
      </c>
      <c r="J52" s="18">
        <f t="shared" si="23"/>
        <v>0</v>
      </c>
      <c r="M52" s="13"/>
    </row>
    <row r="53" spans="2:13" x14ac:dyDescent="0.35">
      <c r="B53" s="14" t="s">
        <v>131</v>
      </c>
      <c r="C53" s="15" t="s">
        <v>61</v>
      </c>
      <c r="D53" s="16" t="s">
        <v>237</v>
      </c>
      <c r="E53" s="17">
        <v>20</v>
      </c>
      <c r="F53" s="18">
        <v>0</v>
      </c>
      <c r="G53" s="18">
        <v>0</v>
      </c>
      <c r="H53" s="18">
        <f t="shared" si="21"/>
        <v>0</v>
      </c>
      <c r="I53" s="18">
        <f t="shared" si="22"/>
        <v>0</v>
      </c>
      <c r="J53" s="18">
        <f t="shared" si="23"/>
        <v>0</v>
      </c>
      <c r="M53" s="12"/>
    </row>
    <row r="54" spans="2:13" ht="29" x14ac:dyDescent="0.35">
      <c r="B54" s="14" t="s">
        <v>132</v>
      </c>
      <c r="C54" s="15" t="s">
        <v>64</v>
      </c>
      <c r="D54" s="16" t="s">
        <v>237</v>
      </c>
      <c r="E54" s="17">
        <v>284</v>
      </c>
      <c r="F54" s="18">
        <v>0</v>
      </c>
      <c r="G54" s="18">
        <v>0</v>
      </c>
      <c r="H54" s="18">
        <f t="shared" si="21"/>
        <v>0</v>
      </c>
      <c r="I54" s="18">
        <f t="shared" si="22"/>
        <v>0</v>
      </c>
      <c r="J54" s="18">
        <f t="shared" si="23"/>
        <v>0</v>
      </c>
      <c r="M54" s="12"/>
    </row>
    <row r="55" spans="2:13" ht="29" x14ac:dyDescent="0.35">
      <c r="B55" s="14" t="s">
        <v>133</v>
      </c>
      <c r="C55" s="15" t="s">
        <v>65</v>
      </c>
      <c r="D55" s="16" t="s">
        <v>237</v>
      </c>
      <c r="E55" s="17">
        <v>284</v>
      </c>
      <c r="F55" s="18">
        <v>0</v>
      </c>
      <c r="G55" s="18">
        <v>0</v>
      </c>
      <c r="H55" s="18">
        <f t="shared" si="21"/>
        <v>0</v>
      </c>
      <c r="I55" s="18">
        <f t="shared" si="22"/>
        <v>0</v>
      </c>
      <c r="J55" s="18">
        <f t="shared" si="23"/>
        <v>0</v>
      </c>
      <c r="M55" s="12"/>
    </row>
    <row r="56" spans="2:13" ht="29" x14ac:dyDescent="0.35">
      <c r="B56" s="14" t="s">
        <v>134</v>
      </c>
      <c r="C56" s="15" t="s">
        <v>66</v>
      </c>
      <c r="D56" s="16" t="s">
        <v>237</v>
      </c>
      <c r="E56" s="17">
        <v>284</v>
      </c>
      <c r="F56" s="18">
        <v>0</v>
      </c>
      <c r="G56" s="18">
        <v>0</v>
      </c>
      <c r="H56" s="18">
        <f t="shared" si="21"/>
        <v>0</v>
      </c>
      <c r="I56" s="18">
        <f t="shared" si="22"/>
        <v>0</v>
      </c>
      <c r="J56" s="18">
        <f t="shared" si="23"/>
        <v>0</v>
      </c>
      <c r="M56" s="12"/>
    </row>
    <row r="57" spans="2:13" x14ac:dyDescent="0.35">
      <c r="B57" s="14" t="s">
        <v>135</v>
      </c>
      <c r="C57" s="15" t="s">
        <v>68</v>
      </c>
      <c r="D57" s="16" t="s">
        <v>236</v>
      </c>
      <c r="E57" s="17">
        <v>4</v>
      </c>
      <c r="F57" s="18">
        <v>0</v>
      </c>
      <c r="G57" s="18">
        <v>0</v>
      </c>
      <c r="H57" s="18">
        <f t="shared" si="21"/>
        <v>0</v>
      </c>
      <c r="I57" s="18">
        <f t="shared" si="22"/>
        <v>0</v>
      </c>
      <c r="J57" s="18">
        <f t="shared" si="23"/>
        <v>0</v>
      </c>
      <c r="M57" s="12"/>
    </row>
    <row r="58" spans="2:13" ht="29" x14ac:dyDescent="0.35">
      <c r="B58" s="14" t="s">
        <v>136</v>
      </c>
      <c r="C58" s="15" t="s">
        <v>197</v>
      </c>
      <c r="D58" s="16" t="s">
        <v>237</v>
      </c>
      <c r="E58" s="17">
        <f>29.5*0.25</f>
        <v>7.375</v>
      </c>
      <c r="F58" s="18">
        <v>0</v>
      </c>
      <c r="G58" s="18">
        <v>0</v>
      </c>
      <c r="H58" s="18">
        <f t="shared" si="21"/>
        <v>0</v>
      </c>
      <c r="I58" s="18">
        <f t="shared" si="22"/>
        <v>0</v>
      </c>
      <c r="J58" s="18">
        <f t="shared" si="23"/>
        <v>0</v>
      </c>
    </row>
    <row r="59" spans="2:13" ht="29" x14ac:dyDescent="0.35">
      <c r="B59" s="14" t="s">
        <v>137</v>
      </c>
      <c r="C59" s="15" t="s">
        <v>198</v>
      </c>
      <c r="D59" s="16" t="s">
        <v>237</v>
      </c>
      <c r="E59" s="17">
        <f>14.5*0.25</f>
        <v>3.625</v>
      </c>
      <c r="F59" s="18">
        <v>0</v>
      </c>
      <c r="G59" s="18">
        <v>0</v>
      </c>
      <c r="H59" s="18">
        <f t="shared" si="21"/>
        <v>0</v>
      </c>
      <c r="I59" s="18">
        <f t="shared" si="22"/>
        <v>0</v>
      </c>
      <c r="J59" s="18">
        <f t="shared" si="23"/>
        <v>0</v>
      </c>
    </row>
    <row r="60" spans="2:13" ht="29" x14ac:dyDescent="0.35">
      <c r="B60" s="14" t="s">
        <v>138</v>
      </c>
      <c r="C60" s="15" t="s">
        <v>199</v>
      </c>
      <c r="D60" s="16" t="s">
        <v>237</v>
      </c>
      <c r="E60" s="17">
        <f>58*0.25</f>
        <v>14.5</v>
      </c>
      <c r="F60" s="18">
        <v>0</v>
      </c>
      <c r="G60" s="18">
        <v>0</v>
      </c>
      <c r="H60" s="18">
        <f t="shared" si="21"/>
        <v>0</v>
      </c>
      <c r="I60" s="18">
        <f t="shared" si="22"/>
        <v>0</v>
      </c>
      <c r="J60" s="18">
        <f t="shared" si="23"/>
        <v>0</v>
      </c>
    </row>
    <row r="61" spans="2:13" ht="29" x14ac:dyDescent="0.35">
      <c r="B61" s="14" t="s">
        <v>139</v>
      </c>
      <c r="C61" s="15" t="s">
        <v>200</v>
      </c>
      <c r="D61" s="16" t="s">
        <v>237</v>
      </c>
      <c r="E61" s="17">
        <f>38*0.25</f>
        <v>9.5</v>
      </c>
      <c r="F61" s="18">
        <v>0</v>
      </c>
      <c r="G61" s="18">
        <v>0</v>
      </c>
      <c r="H61" s="18">
        <f t="shared" si="21"/>
        <v>0</v>
      </c>
      <c r="I61" s="18">
        <f t="shared" si="22"/>
        <v>0</v>
      </c>
      <c r="J61" s="18">
        <f t="shared" si="23"/>
        <v>0</v>
      </c>
    </row>
    <row r="62" spans="2:13" x14ac:dyDescent="0.35">
      <c r="B62" s="34" t="s">
        <v>28</v>
      </c>
      <c r="C62" s="35" t="s">
        <v>77</v>
      </c>
      <c r="D62" s="36"/>
      <c r="E62" s="37"/>
      <c r="F62" s="37"/>
      <c r="G62" s="37"/>
      <c r="H62" s="38">
        <f>SUM(H63:H71)</f>
        <v>0</v>
      </c>
      <c r="I62" s="38">
        <f>SUM(I63:I71)</f>
        <v>0</v>
      </c>
      <c r="J62" s="38">
        <f>SUM(J63:J71)</f>
        <v>0</v>
      </c>
    </row>
    <row r="63" spans="2:13" x14ac:dyDescent="0.35">
      <c r="B63" s="14" t="s">
        <v>140</v>
      </c>
      <c r="C63" s="15" t="s">
        <v>69</v>
      </c>
      <c r="D63" s="16" t="s">
        <v>237</v>
      </c>
      <c r="E63" s="17">
        <v>500</v>
      </c>
      <c r="F63" s="18">
        <v>0</v>
      </c>
      <c r="G63" s="18">
        <v>0</v>
      </c>
      <c r="H63" s="18">
        <f t="shared" ref="H63" si="24">F63*E63</f>
        <v>0</v>
      </c>
      <c r="I63" s="18">
        <f t="shared" ref="I63" si="25">G63*E63</f>
        <v>0</v>
      </c>
      <c r="J63" s="18">
        <f t="shared" ref="J63" si="26">H63+I63</f>
        <v>0</v>
      </c>
    </row>
    <row r="64" spans="2:13" x14ac:dyDescent="0.35">
      <c r="B64" s="14" t="s">
        <v>141</v>
      </c>
      <c r="C64" s="15" t="s">
        <v>70</v>
      </c>
      <c r="D64" s="16" t="s">
        <v>237</v>
      </c>
      <c r="E64" s="17">
        <v>800</v>
      </c>
      <c r="F64" s="18">
        <v>0</v>
      </c>
      <c r="G64" s="18">
        <v>0</v>
      </c>
      <c r="H64" s="18">
        <f t="shared" ref="H64:H71" si="27">F64*E64</f>
        <v>0</v>
      </c>
      <c r="I64" s="18">
        <f t="shared" ref="I64:I71" si="28">G64*E64</f>
        <v>0</v>
      </c>
      <c r="J64" s="18">
        <f t="shared" ref="J64:J71" si="29">H64+I64</f>
        <v>0</v>
      </c>
    </row>
    <row r="65" spans="2:10" x14ac:dyDescent="0.35">
      <c r="B65" s="14" t="s">
        <v>142</v>
      </c>
      <c r="C65" s="15" t="s">
        <v>72</v>
      </c>
      <c r="D65" s="16" t="s">
        <v>237</v>
      </c>
      <c r="E65" s="17">
        <v>360</v>
      </c>
      <c r="F65" s="18">
        <v>0</v>
      </c>
      <c r="G65" s="18">
        <v>0</v>
      </c>
      <c r="H65" s="18">
        <f t="shared" si="27"/>
        <v>0</v>
      </c>
      <c r="I65" s="18">
        <f t="shared" si="28"/>
        <v>0</v>
      </c>
      <c r="J65" s="18">
        <f t="shared" si="29"/>
        <v>0</v>
      </c>
    </row>
    <row r="66" spans="2:10" x14ac:dyDescent="0.35">
      <c r="B66" s="14" t="s">
        <v>143</v>
      </c>
      <c r="C66" s="15" t="s">
        <v>71</v>
      </c>
      <c r="D66" s="16" t="s">
        <v>237</v>
      </c>
      <c r="E66" s="17">
        <v>360</v>
      </c>
      <c r="F66" s="18">
        <v>0</v>
      </c>
      <c r="G66" s="18">
        <v>0</v>
      </c>
      <c r="H66" s="18">
        <f t="shared" si="27"/>
        <v>0</v>
      </c>
      <c r="I66" s="18">
        <f t="shared" si="28"/>
        <v>0</v>
      </c>
      <c r="J66" s="18">
        <f t="shared" si="29"/>
        <v>0</v>
      </c>
    </row>
    <row r="67" spans="2:10" x14ac:dyDescent="0.35">
      <c r="B67" s="14" t="s">
        <v>144</v>
      </c>
      <c r="C67" s="15" t="s">
        <v>90</v>
      </c>
      <c r="D67" s="16" t="s">
        <v>237</v>
      </c>
      <c r="E67" s="17">
        <v>200</v>
      </c>
      <c r="F67" s="18">
        <v>0</v>
      </c>
      <c r="G67" s="18">
        <v>0</v>
      </c>
      <c r="H67" s="18">
        <f t="shared" si="27"/>
        <v>0</v>
      </c>
      <c r="I67" s="18">
        <f t="shared" si="28"/>
        <v>0</v>
      </c>
      <c r="J67" s="18">
        <f t="shared" si="29"/>
        <v>0</v>
      </c>
    </row>
    <row r="68" spans="2:10" x14ac:dyDescent="0.35">
      <c r="B68" s="14" t="s">
        <v>145</v>
      </c>
      <c r="C68" s="15" t="s">
        <v>73</v>
      </c>
      <c r="D68" s="16" t="s">
        <v>236</v>
      </c>
      <c r="E68" s="17">
        <v>341</v>
      </c>
      <c r="F68" s="18">
        <v>0</v>
      </c>
      <c r="G68" s="18">
        <v>0</v>
      </c>
      <c r="H68" s="18">
        <f t="shared" si="27"/>
        <v>0</v>
      </c>
      <c r="I68" s="18">
        <f t="shared" si="28"/>
        <v>0</v>
      </c>
      <c r="J68" s="18">
        <f t="shared" si="29"/>
        <v>0</v>
      </c>
    </row>
    <row r="69" spans="2:10" ht="29" x14ac:dyDescent="0.35">
      <c r="B69" s="14" t="s">
        <v>146</v>
      </c>
      <c r="C69" s="15" t="s">
        <v>75</v>
      </c>
      <c r="D69" s="16" t="s">
        <v>236</v>
      </c>
      <c r="E69" s="17">
        <v>44</v>
      </c>
      <c r="F69" s="18">
        <v>0</v>
      </c>
      <c r="G69" s="18">
        <v>0</v>
      </c>
      <c r="H69" s="18">
        <f t="shared" si="27"/>
        <v>0</v>
      </c>
      <c r="I69" s="18">
        <f t="shared" si="28"/>
        <v>0</v>
      </c>
      <c r="J69" s="18">
        <f t="shared" si="29"/>
        <v>0</v>
      </c>
    </row>
    <row r="70" spans="2:10" ht="29" x14ac:dyDescent="0.35">
      <c r="B70" s="14" t="s">
        <v>147</v>
      </c>
      <c r="C70" s="15" t="s">
        <v>74</v>
      </c>
      <c r="D70" s="16" t="s">
        <v>239</v>
      </c>
      <c r="E70" s="17">
        <v>1</v>
      </c>
      <c r="F70" s="18">
        <v>0</v>
      </c>
      <c r="G70" s="18">
        <v>0</v>
      </c>
      <c r="H70" s="18">
        <f t="shared" si="27"/>
        <v>0</v>
      </c>
      <c r="I70" s="18">
        <f t="shared" si="28"/>
        <v>0</v>
      </c>
      <c r="J70" s="18">
        <f t="shared" si="29"/>
        <v>0</v>
      </c>
    </row>
    <row r="71" spans="2:10" x14ac:dyDescent="0.35">
      <c r="B71" s="14" t="s">
        <v>253</v>
      </c>
      <c r="C71" s="15" t="s">
        <v>254</v>
      </c>
      <c r="D71" s="16" t="s">
        <v>239</v>
      </c>
      <c r="E71" s="17">
        <v>1</v>
      </c>
      <c r="F71" s="18">
        <v>0</v>
      </c>
      <c r="G71" s="18">
        <v>0</v>
      </c>
      <c r="H71" s="18">
        <f t="shared" si="27"/>
        <v>0</v>
      </c>
      <c r="I71" s="18">
        <f t="shared" si="28"/>
        <v>0</v>
      </c>
      <c r="J71" s="18">
        <f t="shared" si="29"/>
        <v>0</v>
      </c>
    </row>
    <row r="72" spans="2:10" x14ac:dyDescent="0.35">
      <c r="B72" s="34" t="s">
        <v>29</v>
      </c>
      <c r="C72" s="35" t="s">
        <v>23</v>
      </c>
      <c r="D72" s="36"/>
      <c r="E72" s="37"/>
      <c r="F72" s="37"/>
      <c r="G72" s="37"/>
      <c r="H72" s="38">
        <f>SUM(H73:H80)</f>
        <v>0</v>
      </c>
      <c r="I72" s="38">
        <f>SUM(I73:I80)</f>
        <v>0</v>
      </c>
      <c r="J72" s="38">
        <f>SUM(J73:J80)</f>
        <v>0</v>
      </c>
    </row>
    <row r="73" spans="2:10" ht="29" x14ac:dyDescent="0.35">
      <c r="B73" s="14" t="s">
        <v>148</v>
      </c>
      <c r="C73" s="15" t="s">
        <v>201</v>
      </c>
      <c r="D73" s="16" t="s">
        <v>239</v>
      </c>
      <c r="E73" s="17">
        <v>7</v>
      </c>
      <c r="F73" s="18">
        <v>0</v>
      </c>
      <c r="G73" s="18">
        <v>0</v>
      </c>
      <c r="H73" s="18">
        <f t="shared" ref="H73" si="30">F73*E73</f>
        <v>0</v>
      </c>
      <c r="I73" s="18">
        <f t="shared" ref="I73" si="31">G73*E73</f>
        <v>0</v>
      </c>
      <c r="J73" s="18">
        <f t="shared" ref="J73" si="32">H73+I73</f>
        <v>0</v>
      </c>
    </row>
    <row r="74" spans="2:10" x14ac:dyDescent="0.35">
      <c r="B74" s="14" t="s">
        <v>149</v>
      </c>
      <c r="C74" s="15" t="s">
        <v>202</v>
      </c>
      <c r="D74" s="16" t="s">
        <v>239</v>
      </c>
      <c r="E74" s="17">
        <v>11</v>
      </c>
      <c r="F74" s="18">
        <v>0</v>
      </c>
      <c r="G74" s="18">
        <v>0</v>
      </c>
      <c r="H74" s="18">
        <f t="shared" ref="H74:H80" si="33">F74*E74</f>
        <v>0</v>
      </c>
      <c r="I74" s="18">
        <f t="shared" ref="I74:I80" si="34">G74*E74</f>
        <v>0</v>
      </c>
      <c r="J74" s="18">
        <f t="shared" ref="J74:J80" si="35">H74+I74</f>
        <v>0</v>
      </c>
    </row>
    <row r="75" spans="2:10" x14ac:dyDescent="0.35">
      <c r="B75" s="14" t="s">
        <v>150</v>
      </c>
      <c r="C75" s="15" t="s">
        <v>203</v>
      </c>
      <c r="D75" s="16" t="s">
        <v>239</v>
      </c>
      <c r="E75" s="17">
        <v>11</v>
      </c>
      <c r="F75" s="18">
        <v>0</v>
      </c>
      <c r="G75" s="18">
        <v>0</v>
      </c>
      <c r="H75" s="18">
        <f t="shared" si="33"/>
        <v>0</v>
      </c>
      <c r="I75" s="18">
        <f t="shared" si="34"/>
        <v>0</v>
      </c>
      <c r="J75" s="18">
        <f t="shared" si="35"/>
        <v>0</v>
      </c>
    </row>
    <row r="76" spans="2:10" x14ac:dyDescent="0.35">
      <c r="B76" s="14" t="s">
        <v>151</v>
      </c>
      <c r="C76" s="15" t="s">
        <v>204</v>
      </c>
      <c r="D76" s="16" t="s">
        <v>239</v>
      </c>
      <c r="E76" s="17">
        <v>11</v>
      </c>
      <c r="F76" s="18">
        <v>0</v>
      </c>
      <c r="G76" s="18">
        <v>0</v>
      </c>
      <c r="H76" s="18">
        <f t="shared" si="33"/>
        <v>0</v>
      </c>
      <c r="I76" s="18">
        <f t="shared" si="34"/>
        <v>0</v>
      </c>
      <c r="J76" s="18">
        <f t="shared" si="35"/>
        <v>0</v>
      </c>
    </row>
    <row r="77" spans="2:10" ht="29" x14ac:dyDescent="0.35">
      <c r="B77" s="14" t="s">
        <v>152</v>
      </c>
      <c r="C77" s="15" t="s">
        <v>205</v>
      </c>
      <c r="D77" s="16" t="s">
        <v>239</v>
      </c>
      <c r="E77" s="17">
        <v>4</v>
      </c>
      <c r="F77" s="18">
        <v>0</v>
      </c>
      <c r="G77" s="18">
        <v>0</v>
      </c>
      <c r="H77" s="18">
        <f t="shared" si="33"/>
        <v>0</v>
      </c>
      <c r="I77" s="18">
        <f t="shared" si="34"/>
        <v>0</v>
      </c>
      <c r="J77" s="18">
        <f t="shared" si="35"/>
        <v>0</v>
      </c>
    </row>
    <row r="78" spans="2:10" ht="29" x14ac:dyDescent="0.35">
      <c r="B78" s="14" t="s">
        <v>153</v>
      </c>
      <c r="C78" s="15" t="s">
        <v>206</v>
      </c>
      <c r="D78" s="16" t="s">
        <v>239</v>
      </c>
      <c r="E78" s="17">
        <v>13</v>
      </c>
      <c r="F78" s="18">
        <v>0</v>
      </c>
      <c r="G78" s="18">
        <v>0</v>
      </c>
      <c r="H78" s="18">
        <f t="shared" si="33"/>
        <v>0</v>
      </c>
      <c r="I78" s="18">
        <f t="shared" si="34"/>
        <v>0</v>
      </c>
      <c r="J78" s="18">
        <f t="shared" si="35"/>
        <v>0</v>
      </c>
    </row>
    <row r="79" spans="2:10" ht="29" x14ac:dyDescent="0.35">
      <c r="B79" s="14" t="s">
        <v>154</v>
      </c>
      <c r="C79" s="15" t="s">
        <v>207</v>
      </c>
      <c r="D79" s="16" t="s">
        <v>239</v>
      </c>
      <c r="E79" s="17">
        <v>7</v>
      </c>
      <c r="F79" s="18">
        <v>0</v>
      </c>
      <c r="G79" s="18">
        <v>0</v>
      </c>
      <c r="H79" s="18">
        <f t="shared" si="33"/>
        <v>0</v>
      </c>
      <c r="I79" s="18">
        <f t="shared" si="34"/>
        <v>0</v>
      </c>
      <c r="J79" s="18">
        <f t="shared" si="35"/>
        <v>0</v>
      </c>
    </row>
    <row r="80" spans="2:10" x14ac:dyDescent="0.35">
      <c r="B80" s="14" t="s">
        <v>155</v>
      </c>
      <c r="C80" s="15" t="s">
        <v>208</v>
      </c>
      <c r="D80" s="16" t="s">
        <v>239</v>
      </c>
      <c r="E80" s="17">
        <v>7</v>
      </c>
      <c r="F80" s="18">
        <v>0</v>
      </c>
      <c r="G80" s="18">
        <v>0</v>
      </c>
      <c r="H80" s="18">
        <f t="shared" si="33"/>
        <v>0</v>
      </c>
      <c r="I80" s="18">
        <f t="shared" si="34"/>
        <v>0</v>
      </c>
      <c r="J80" s="18">
        <f t="shared" si="35"/>
        <v>0</v>
      </c>
    </row>
    <row r="81" spans="2:13" x14ac:dyDescent="0.35">
      <c r="B81" s="34" t="s">
        <v>83</v>
      </c>
      <c r="C81" s="35" t="s">
        <v>26</v>
      </c>
      <c r="D81" s="36"/>
      <c r="E81" s="37"/>
      <c r="F81" s="37"/>
      <c r="G81" s="37"/>
      <c r="H81" s="38">
        <f>SUM(H82:H87)</f>
        <v>0</v>
      </c>
      <c r="I81" s="38">
        <f>SUM(I82:I87)</f>
        <v>0</v>
      </c>
      <c r="J81" s="38">
        <f>SUM(J82:J87)</f>
        <v>0</v>
      </c>
    </row>
    <row r="82" spans="2:13" ht="43.5" x14ac:dyDescent="0.35">
      <c r="B82" s="14" t="s">
        <v>156</v>
      </c>
      <c r="C82" s="15" t="s">
        <v>209</v>
      </c>
      <c r="D82" s="16" t="s">
        <v>239</v>
      </c>
      <c r="E82" s="17">
        <v>20</v>
      </c>
      <c r="F82" s="18">
        <v>0</v>
      </c>
      <c r="G82" s="18">
        <v>0</v>
      </c>
      <c r="H82" s="18">
        <f t="shared" ref="H82" si="36">F82*E82</f>
        <v>0</v>
      </c>
      <c r="I82" s="18">
        <f t="shared" ref="I82" si="37">G82*E82</f>
        <v>0</v>
      </c>
      <c r="J82" s="18">
        <f t="shared" ref="J82" si="38">H82+I82</f>
        <v>0</v>
      </c>
    </row>
    <row r="83" spans="2:13" x14ac:dyDescent="0.35">
      <c r="B83" s="14" t="s">
        <v>157</v>
      </c>
      <c r="C83" s="15" t="s">
        <v>210</v>
      </c>
      <c r="D83" s="16" t="s">
        <v>239</v>
      </c>
      <c r="E83" s="17">
        <v>12</v>
      </c>
      <c r="F83" s="18">
        <v>0</v>
      </c>
      <c r="G83" s="18">
        <v>0</v>
      </c>
      <c r="H83" s="18">
        <f t="shared" ref="H83:H87" si="39">F83*E83</f>
        <v>0</v>
      </c>
      <c r="I83" s="18">
        <f t="shared" ref="I83:I87" si="40">G83*E83</f>
        <v>0</v>
      </c>
      <c r="J83" s="18">
        <f t="shared" ref="J83:J87" si="41">H83+I83</f>
        <v>0</v>
      </c>
      <c r="M83" s="13"/>
    </row>
    <row r="84" spans="2:13" x14ac:dyDescent="0.35">
      <c r="B84" s="14" t="s">
        <v>158</v>
      </c>
      <c r="C84" s="15" t="s">
        <v>211</v>
      </c>
      <c r="D84" s="16" t="s">
        <v>239</v>
      </c>
      <c r="E84" s="17">
        <v>8</v>
      </c>
      <c r="F84" s="18">
        <v>0</v>
      </c>
      <c r="G84" s="18">
        <v>0</v>
      </c>
      <c r="H84" s="18">
        <f t="shared" si="39"/>
        <v>0</v>
      </c>
      <c r="I84" s="18">
        <f t="shared" si="40"/>
        <v>0</v>
      </c>
      <c r="J84" s="18">
        <f t="shared" si="41"/>
        <v>0</v>
      </c>
      <c r="M84" s="13"/>
    </row>
    <row r="85" spans="2:13" x14ac:dyDescent="0.35">
      <c r="B85" s="14" t="s">
        <v>159</v>
      </c>
      <c r="C85" s="15" t="s">
        <v>212</v>
      </c>
      <c r="D85" s="16" t="s">
        <v>239</v>
      </c>
      <c r="E85" s="17">
        <v>8</v>
      </c>
      <c r="F85" s="18">
        <v>0</v>
      </c>
      <c r="G85" s="18">
        <v>0</v>
      </c>
      <c r="H85" s="18">
        <f t="shared" si="39"/>
        <v>0</v>
      </c>
      <c r="I85" s="18">
        <f t="shared" si="40"/>
        <v>0</v>
      </c>
      <c r="J85" s="18">
        <f t="shared" si="41"/>
        <v>0</v>
      </c>
      <c r="M85" s="13"/>
    </row>
    <row r="86" spans="2:13" x14ac:dyDescent="0.35">
      <c r="B86" s="14" t="s">
        <v>160</v>
      </c>
      <c r="C86" s="15" t="s">
        <v>251</v>
      </c>
      <c r="D86" s="16" t="s">
        <v>239</v>
      </c>
      <c r="E86" s="17">
        <v>8</v>
      </c>
      <c r="F86" s="18">
        <v>0</v>
      </c>
      <c r="G86" s="18">
        <v>0</v>
      </c>
      <c r="H86" s="18">
        <f t="shared" si="39"/>
        <v>0</v>
      </c>
      <c r="I86" s="18">
        <f t="shared" si="40"/>
        <v>0</v>
      </c>
      <c r="J86" s="18">
        <f t="shared" si="41"/>
        <v>0</v>
      </c>
      <c r="M86" s="13"/>
    </row>
    <row r="87" spans="2:13" x14ac:dyDescent="0.35">
      <c r="B87" s="14" t="s">
        <v>161</v>
      </c>
      <c r="C87" s="15" t="s">
        <v>252</v>
      </c>
      <c r="D87" s="16" t="s">
        <v>239</v>
      </c>
      <c r="E87" s="17">
        <v>8</v>
      </c>
      <c r="F87" s="18">
        <v>0</v>
      </c>
      <c r="G87" s="18">
        <v>0</v>
      </c>
      <c r="H87" s="18">
        <f t="shared" si="39"/>
        <v>0</v>
      </c>
      <c r="I87" s="18">
        <f t="shared" si="40"/>
        <v>0</v>
      </c>
      <c r="J87" s="18">
        <f t="shared" si="41"/>
        <v>0</v>
      </c>
      <c r="M87" s="13"/>
    </row>
    <row r="88" spans="2:13" x14ac:dyDescent="0.35">
      <c r="B88" s="34" t="s">
        <v>84</v>
      </c>
      <c r="C88" s="35" t="s">
        <v>27</v>
      </c>
      <c r="D88" s="36"/>
      <c r="E88" s="37"/>
      <c r="F88" s="37"/>
      <c r="G88" s="37"/>
      <c r="H88" s="38">
        <f>SUM(H89:H95)</f>
        <v>0</v>
      </c>
      <c r="I88" s="38">
        <f>SUM(I89:I95)</f>
        <v>0</v>
      </c>
      <c r="J88" s="38">
        <f>SUM(J89:J95)</f>
        <v>0</v>
      </c>
    </row>
    <row r="89" spans="2:13" x14ac:dyDescent="0.35">
      <c r="B89" s="14" t="s">
        <v>162</v>
      </c>
      <c r="C89" s="15" t="s">
        <v>213</v>
      </c>
      <c r="D89" s="16" t="s">
        <v>239</v>
      </c>
      <c r="E89" s="17">
        <v>18</v>
      </c>
      <c r="F89" s="18">
        <v>0</v>
      </c>
      <c r="G89" s="18">
        <v>0</v>
      </c>
      <c r="H89" s="18">
        <f t="shared" ref="H89" si="42">F89*E89</f>
        <v>0</v>
      </c>
      <c r="I89" s="18">
        <f t="shared" ref="I89" si="43">G89*E89</f>
        <v>0</v>
      </c>
      <c r="J89" s="18">
        <f t="shared" ref="J89" si="44">H89+I89</f>
        <v>0</v>
      </c>
    </row>
    <row r="90" spans="2:13" x14ac:dyDescent="0.35">
      <c r="B90" s="14" t="s">
        <v>163</v>
      </c>
      <c r="C90" s="15" t="s">
        <v>214</v>
      </c>
      <c r="D90" s="16" t="s">
        <v>239</v>
      </c>
      <c r="E90" s="17">
        <v>18</v>
      </c>
      <c r="F90" s="18">
        <v>0</v>
      </c>
      <c r="G90" s="18">
        <v>0</v>
      </c>
      <c r="H90" s="18">
        <f t="shared" ref="H90:H95" si="45">F90*E90</f>
        <v>0</v>
      </c>
      <c r="I90" s="18">
        <f t="shared" ref="I90:I95" si="46">G90*E90</f>
        <v>0</v>
      </c>
      <c r="J90" s="18">
        <f t="shared" ref="J90:J95" si="47">H90+I90</f>
        <v>0</v>
      </c>
    </row>
    <row r="91" spans="2:13" ht="29" x14ac:dyDescent="0.35">
      <c r="B91" s="14" t="s">
        <v>164</v>
      </c>
      <c r="C91" s="15" t="s">
        <v>215</v>
      </c>
      <c r="D91" s="16" t="s">
        <v>239</v>
      </c>
      <c r="E91" s="17">
        <v>16</v>
      </c>
      <c r="F91" s="18">
        <v>0</v>
      </c>
      <c r="G91" s="18">
        <v>0</v>
      </c>
      <c r="H91" s="18">
        <f t="shared" si="45"/>
        <v>0</v>
      </c>
      <c r="I91" s="18">
        <f t="shared" si="46"/>
        <v>0</v>
      </c>
      <c r="J91" s="18">
        <f t="shared" si="47"/>
        <v>0</v>
      </c>
    </row>
    <row r="92" spans="2:13" ht="29" x14ac:dyDescent="0.35">
      <c r="B92" s="14" t="s">
        <v>165</v>
      </c>
      <c r="C92" s="15" t="s">
        <v>216</v>
      </c>
      <c r="D92" s="16" t="s">
        <v>239</v>
      </c>
      <c r="E92" s="17">
        <v>15</v>
      </c>
      <c r="F92" s="18">
        <v>0</v>
      </c>
      <c r="G92" s="18">
        <v>0</v>
      </c>
      <c r="H92" s="18">
        <f t="shared" si="45"/>
        <v>0</v>
      </c>
      <c r="I92" s="18">
        <f t="shared" si="46"/>
        <v>0</v>
      </c>
      <c r="J92" s="18">
        <f t="shared" si="47"/>
        <v>0</v>
      </c>
    </row>
    <row r="93" spans="2:13" ht="29" x14ac:dyDescent="0.35">
      <c r="B93" s="14" t="s">
        <v>166</v>
      </c>
      <c r="C93" s="15" t="s">
        <v>217</v>
      </c>
      <c r="D93" s="16" t="s">
        <v>239</v>
      </c>
      <c r="E93" s="17">
        <v>18</v>
      </c>
      <c r="F93" s="18">
        <v>0</v>
      </c>
      <c r="G93" s="18">
        <v>0</v>
      </c>
      <c r="H93" s="18">
        <f t="shared" si="45"/>
        <v>0</v>
      </c>
      <c r="I93" s="18">
        <f t="shared" si="46"/>
        <v>0</v>
      </c>
      <c r="J93" s="18">
        <f t="shared" si="47"/>
        <v>0</v>
      </c>
    </row>
    <row r="94" spans="2:13" x14ac:dyDescent="0.35">
      <c r="B94" s="14" t="s">
        <v>167</v>
      </c>
      <c r="C94" s="15" t="s">
        <v>218</v>
      </c>
      <c r="D94" s="16" t="s">
        <v>239</v>
      </c>
      <c r="E94" s="17">
        <v>14</v>
      </c>
      <c r="F94" s="18">
        <v>0</v>
      </c>
      <c r="G94" s="18">
        <v>0</v>
      </c>
      <c r="H94" s="18">
        <f t="shared" si="45"/>
        <v>0</v>
      </c>
      <c r="I94" s="18">
        <f t="shared" si="46"/>
        <v>0</v>
      </c>
      <c r="J94" s="18">
        <f t="shared" si="47"/>
        <v>0</v>
      </c>
    </row>
    <row r="95" spans="2:13" x14ac:dyDescent="0.35">
      <c r="B95" s="14" t="s">
        <v>168</v>
      </c>
      <c r="C95" s="15" t="s">
        <v>219</v>
      </c>
      <c r="D95" s="16" t="s">
        <v>239</v>
      </c>
      <c r="E95" s="17">
        <v>4</v>
      </c>
      <c r="F95" s="18">
        <v>0</v>
      </c>
      <c r="G95" s="18">
        <v>0</v>
      </c>
      <c r="H95" s="18">
        <f t="shared" si="45"/>
        <v>0</v>
      </c>
      <c r="I95" s="18">
        <f t="shared" si="46"/>
        <v>0</v>
      </c>
      <c r="J95" s="18">
        <f t="shared" si="47"/>
        <v>0</v>
      </c>
    </row>
    <row r="96" spans="2:13" x14ac:dyDescent="0.35">
      <c r="B96" s="34" t="s">
        <v>85</v>
      </c>
      <c r="C96" s="35" t="s">
        <v>15</v>
      </c>
      <c r="D96" s="36"/>
      <c r="E96" s="37"/>
      <c r="F96" s="37"/>
      <c r="G96" s="37"/>
      <c r="H96" s="38">
        <f>SUM(H97:H112)</f>
        <v>0</v>
      </c>
      <c r="I96" s="38">
        <f>SUM(I97:I112)</f>
        <v>0</v>
      </c>
      <c r="J96" s="38">
        <f>SUM(J97:J112)</f>
        <v>0</v>
      </c>
    </row>
    <row r="97" spans="2:10" ht="29" x14ac:dyDescent="0.35">
      <c r="B97" s="14" t="s">
        <v>169</v>
      </c>
      <c r="C97" s="15" t="s">
        <v>220</v>
      </c>
      <c r="D97" s="16" t="s">
        <v>239</v>
      </c>
      <c r="E97" s="17">
        <v>47</v>
      </c>
      <c r="F97" s="18">
        <v>0</v>
      </c>
      <c r="G97" s="18">
        <v>0</v>
      </c>
      <c r="H97" s="18">
        <f t="shared" ref="H97:H100" si="48">F97*E97</f>
        <v>0</v>
      </c>
      <c r="I97" s="18">
        <f t="shared" ref="I97:I100" si="49">G97*E97</f>
        <v>0</v>
      </c>
      <c r="J97" s="18">
        <f t="shared" ref="J97:J100" si="50">H97+I97</f>
        <v>0</v>
      </c>
    </row>
    <row r="98" spans="2:10" ht="29" x14ac:dyDescent="0.35">
      <c r="B98" s="14" t="s">
        <v>170</v>
      </c>
      <c r="C98" s="15" t="s">
        <v>221</v>
      </c>
      <c r="D98" s="16" t="s">
        <v>239</v>
      </c>
      <c r="E98" s="17">
        <v>3</v>
      </c>
      <c r="F98" s="18">
        <v>0</v>
      </c>
      <c r="G98" s="18">
        <v>0</v>
      </c>
      <c r="H98" s="18">
        <f t="shared" si="48"/>
        <v>0</v>
      </c>
      <c r="I98" s="18">
        <f t="shared" si="49"/>
        <v>0</v>
      </c>
      <c r="J98" s="18">
        <f t="shared" si="50"/>
        <v>0</v>
      </c>
    </row>
    <row r="99" spans="2:10" ht="29" x14ac:dyDescent="0.35">
      <c r="B99" s="14" t="s">
        <v>171</v>
      </c>
      <c r="C99" s="15" t="s">
        <v>222</v>
      </c>
      <c r="D99" s="16" t="s">
        <v>239</v>
      </c>
      <c r="E99" s="17">
        <v>3</v>
      </c>
      <c r="F99" s="18">
        <v>0</v>
      </c>
      <c r="G99" s="18">
        <v>0</v>
      </c>
      <c r="H99" s="18">
        <f t="shared" si="48"/>
        <v>0</v>
      </c>
      <c r="I99" s="18">
        <f t="shared" si="49"/>
        <v>0</v>
      </c>
      <c r="J99" s="18">
        <f t="shared" si="50"/>
        <v>0</v>
      </c>
    </row>
    <row r="100" spans="2:10" ht="29" x14ac:dyDescent="0.35">
      <c r="B100" s="14" t="s">
        <v>172</v>
      </c>
      <c r="C100" s="15" t="s">
        <v>223</v>
      </c>
      <c r="D100" s="16" t="s">
        <v>239</v>
      </c>
      <c r="E100" s="17">
        <v>3</v>
      </c>
      <c r="F100" s="18">
        <v>0</v>
      </c>
      <c r="G100" s="18">
        <v>0</v>
      </c>
      <c r="H100" s="18">
        <f t="shared" si="48"/>
        <v>0</v>
      </c>
      <c r="I100" s="18">
        <f t="shared" si="49"/>
        <v>0</v>
      </c>
      <c r="J100" s="18">
        <f t="shared" si="50"/>
        <v>0</v>
      </c>
    </row>
    <row r="101" spans="2:10" ht="29" x14ac:dyDescent="0.35">
      <c r="B101" s="14" t="s">
        <v>173</v>
      </c>
      <c r="C101" s="15" t="s">
        <v>224</v>
      </c>
      <c r="D101" s="16" t="s">
        <v>239</v>
      </c>
      <c r="E101" s="17">
        <v>3</v>
      </c>
      <c r="F101" s="18">
        <v>0</v>
      </c>
      <c r="G101" s="18">
        <v>0</v>
      </c>
      <c r="H101" s="18">
        <f t="shared" ref="H101:H112" si="51">F101*E101</f>
        <v>0</v>
      </c>
      <c r="I101" s="18">
        <f t="shared" ref="I101:I112" si="52">G101*E101</f>
        <v>0</v>
      </c>
      <c r="J101" s="18">
        <f t="shared" ref="J101:J112" si="53">H101+I101</f>
        <v>0</v>
      </c>
    </row>
    <row r="102" spans="2:10" ht="29" x14ac:dyDescent="0.35">
      <c r="B102" s="14" t="s">
        <v>174</v>
      </c>
      <c r="C102" s="15" t="s">
        <v>225</v>
      </c>
      <c r="D102" s="16" t="s">
        <v>239</v>
      </c>
      <c r="E102" s="17">
        <v>1</v>
      </c>
      <c r="F102" s="18">
        <v>0</v>
      </c>
      <c r="G102" s="18">
        <v>0</v>
      </c>
      <c r="H102" s="18">
        <f t="shared" si="51"/>
        <v>0</v>
      </c>
      <c r="I102" s="18">
        <f t="shared" si="52"/>
        <v>0</v>
      </c>
      <c r="J102" s="18">
        <f t="shared" si="53"/>
        <v>0</v>
      </c>
    </row>
    <row r="103" spans="2:10" ht="29" x14ac:dyDescent="0.35">
      <c r="B103" s="14" t="s">
        <v>175</v>
      </c>
      <c r="C103" s="15" t="s">
        <v>226</v>
      </c>
      <c r="D103" s="16" t="s">
        <v>239</v>
      </c>
      <c r="E103" s="17">
        <v>1</v>
      </c>
      <c r="F103" s="18">
        <v>0</v>
      </c>
      <c r="G103" s="18">
        <v>0</v>
      </c>
      <c r="H103" s="18">
        <f t="shared" si="51"/>
        <v>0</v>
      </c>
      <c r="I103" s="18">
        <f t="shared" si="52"/>
        <v>0</v>
      </c>
      <c r="J103" s="18">
        <f t="shared" si="53"/>
        <v>0</v>
      </c>
    </row>
    <row r="104" spans="2:10" ht="29" x14ac:dyDescent="0.35">
      <c r="B104" s="14" t="s">
        <v>176</v>
      </c>
      <c r="C104" s="15" t="s">
        <v>227</v>
      </c>
      <c r="D104" s="16" t="s">
        <v>239</v>
      </c>
      <c r="E104" s="17">
        <v>2</v>
      </c>
      <c r="F104" s="18">
        <v>0</v>
      </c>
      <c r="G104" s="18">
        <v>0</v>
      </c>
      <c r="H104" s="18">
        <f t="shared" si="51"/>
        <v>0</v>
      </c>
      <c r="I104" s="18">
        <f t="shared" si="52"/>
        <v>0</v>
      </c>
      <c r="J104" s="18">
        <f t="shared" si="53"/>
        <v>0</v>
      </c>
    </row>
    <row r="105" spans="2:10" ht="29" x14ac:dyDescent="0.35">
      <c r="B105" s="14" t="s">
        <v>177</v>
      </c>
      <c r="C105" s="15" t="s">
        <v>228</v>
      </c>
      <c r="D105" s="16" t="s">
        <v>239</v>
      </c>
      <c r="E105" s="17">
        <v>2</v>
      </c>
      <c r="F105" s="18">
        <v>0</v>
      </c>
      <c r="G105" s="18">
        <v>0</v>
      </c>
      <c r="H105" s="18">
        <f t="shared" si="51"/>
        <v>0</v>
      </c>
      <c r="I105" s="18">
        <f t="shared" si="52"/>
        <v>0</v>
      </c>
      <c r="J105" s="18">
        <f t="shared" si="53"/>
        <v>0</v>
      </c>
    </row>
    <row r="106" spans="2:10" ht="29" x14ac:dyDescent="0.35">
      <c r="B106" s="14" t="s">
        <v>178</v>
      </c>
      <c r="C106" s="15" t="s">
        <v>229</v>
      </c>
      <c r="D106" s="16" t="s">
        <v>239</v>
      </c>
      <c r="E106" s="17">
        <v>2</v>
      </c>
      <c r="F106" s="18">
        <v>0</v>
      </c>
      <c r="G106" s="18">
        <v>0</v>
      </c>
      <c r="H106" s="18">
        <f t="shared" si="51"/>
        <v>0</v>
      </c>
      <c r="I106" s="18">
        <f t="shared" si="52"/>
        <v>0</v>
      </c>
      <c r="J106" s="18">
        <f t="shared" si="53"/>
        <v>0</v>
      </c>
    </row>
    <row r="107" spans="2:10" ht="29" x14ac:dyDescent="0.35">
      <c r="B107" s="14" t="s">
        <v>179</v>
      </c>
      <c r="C107" s="15" t="s">
        <v>230</v>
      </c>
      <c r="D107" s="16" t="s">
        <v>239</v>
      </c>
      <c r="E107" s="17">
        <v>2</v>
      </c>
      <c r="F107" s="18">
        <v>0</v>
      </c>
      <c r="G107" s="18">
        <v>0</v>
      </c>
      <c r="H107" s="18">
        <f t="shared" si="51"/>
        <v>0</v>
      </c>
      <c r="I107" s="18">
        <f t="shared" si="52"/>
        <v>0</v>
      </c>
      <c r="J107" s="18">
        <f t="shared" si="53"/>
        <v>0</v>
      </c>
    </row>
    <row r="108" spans="2:10" ht="29" x14ac:dyDescent="0.35">
      <c r="B108" s="14" t="s">
        <v>180</v>
      </c>
      <c r="C108" s="15" t="s">
        <v>231</v>
      </c>
      <c r="D108" s="16" t="s">
        <v>239</v>
      </c>
      <c r="E108" s="17">
        <v>4</v>
      </c>
      <c r="F108" s="18">
        <v>0</v>
      </c>
      <c r="G108" s="18">
        <v>0</v>
      </c>
      <c r="H108" s="18">
        <f t="shared" si="51"/>
        <v>0</v>
      </c>
      <c r="I108" s="18">
        <f t="shared" si="52"/>
        <v>0</v>
      </c>
      <c r="J108" s="18">
        <f t="shared" si="53"/>
        <v>0</v>
      </c>
    </row>
    <row r="109" spans="2:10" x14ac:dyDescent="0.35">
      <c r="B109" s="14" t="s">
        <v>181</v>
      </c>
      <c r="C109" s="15" t="s">
        <v>232</v>
      </c>
      <c r="D109" s="16" t="s">
        <v>239</v>
      </c>
      <c r="E109" s="17">
        <v>1</v>
      </c>
      <c r="F109" s="18">
        <v>0</v>
      </c>
      <c r="G109" s="18">
        <v>0</v>
      </c>
      <c r="H109" s="18">
        <f t="shared" si="51"/>
        <v>0</v>
      </c>
      <c r="I109" s="18">
        <f t="shared" si="52"/>
        <v>0</v>
      </c>
      <c r="J109" s="18">
        <f t="shared" si="53"/>
        <v>0</v>
      </c>
    </row>
    <row r="110" spans="2:10" ht="29" x14ac:dyDescent="0.35">
      <c r="B110" s="14" t="s">
        <v>182</v>
      </c>
      <c r="C110" s="15" t="s">
        <v>78</v>
      </c>
      <c r="D110" s="16" t="s">
        <v>239</v>
      </c>
      <c r="E110" s="17">
        <v>72</v>
      </c>
      <c r="F110" s="18">
        <v>0</v>
      </c>
      <c r="G110" s="18">
        <v>0</v>
      </c>
      <c r="H110" s="18">
        <f t="shared" si="51"/>
        <v>0</v>
      </c>
      <c r="I110" s="18">
        <f t="shared" si="52"/>
        <v>0</v>
      </c>
      <c r="J110" s="18">
        <f t="shared" si="53"/>
        <v>0</v>
      </c>
    </row>
    <row r="111" spans="2:10" x14ac:dyDescent="0.35">
      <c r="B111" s="14" t="s">
        <v>183</v>
      </c>
      <c r="C111" s="15" t="s">
        <v>79</v>
      </c>
      <c r="D111" s="16" t="s">
        <v>239</v>
      </c>
      <c r="E111" s="17">
        <v>2</v>
      </c>
      <c r="F111" s="18">
        <v>0</v>
      </c>
      <c r="G111" s="18">
        <v>0</v>
      </c>
      <c r="H111" s="18">
        <f t="shared" si="51"/>
        <v>0</v>
      </c>
      <c r="I111" s="18">
        <f t="shared" si="52"/>
        <v>0</v>
      </c>
      <c r="J111" s="18">
        <f t="shared" si="53"/>
        <v>0</v>
      </c>
    </row>
    <row r="112" spans="2:10" x14ac:dyDescent="0.35">
      <c r="B112" s="14" t="s">
        <v>184</v>
      </c>
      <c r="C112" s="15" t="s">
        <v>233</v>
      </c>
      <c r="D112" s="16" t="s">
        <v>239</v>
      </c>
      <c r="E112" s="17">
        <v>440</v>
      </c>
      <c r="F112" s="18">
        <v>0</v>
      </c>
      <c r="G112" s="18">
        <v>0</v>
      </c>
      <c r="H112" s="18">
        <f t="shared" si="51"/>
        <v>0</v>
      </c>
      <c r="I112" s="18">
        <f t="shared" si="52"/>
        <v>0</v>
      </c>
      <c r="J112" s="18">
        <f t="shared" si="53"/>
        <v>0</v>
      </c>
    </row>
    <row r="113" spans="1:13" x14ac:dyDescent="0.35">
      <c r="B113" s="34" t="s">
        <v>86</v>
      </c>
      <c r="C113" s="35" t="s">
        <v>193</v>
      </c>
      <c r="D113" s="36"/>
      <c r="E113" s="37"/>
      <c r="F113" s="37"/>
      <c r="G113" s="37"/>
      <c r="H113" s="38">
        <f>SUM(H114:H115)</f>
        <v>0</v>
      </c>
      <c r="I113" s="38">
        <f>SUM(I114:I115)</f>
        <v>0</v>
      </c>
      <c r="J113" s="38">
        <f>SUM(J114:J115)</f>
        <v>0</v>
      </c>
    </row>
    <row r="114" spans="1:13" ht="29" x14ac:dyDescent="0.35">
      <c r="B114" s="14" t="s">
        <v>185</v>
      </c>
      <c r="C114" s="15" t="s">
        <v>234</v>
      </c>
      <c r="D114" s="16" t="s">
        <v>239</v>
      </c>
      <c r="E114" s="17">
        <v>6</v>
      </c>
      <c r="F114" s="18">
        <v>0</v>
      </c>
      <c r="G114" s="18">
        <v>0</v>
      </c>
      <c r="H114" s="18">
        <f t="shared" ref="H114:H115" si="54">F114*E114</f>
        <v>0</v>
      </c>
      <c r="I114" s="18">
        <f t="shared" ref="I114:I115" si="55">G114*E114</f>
        <v>0</v>
      </c>
      <c r="J114" s="18">
        <f t="shared" ref="J114:J115" si="56">H114+I114</f>
        <v>0</v>
      </c>
    </row>
    <row r="115" spans="1:13" ht="43.5" x14ac:dyDescent="0.35">
      <c r="B115" s="14" t="s">
        <v>186</v>
      </c>
      <c r="C115" s="23" t="s">
        <v>14</v>
      </c>
      <c r="D115" s="24" t="s">
        <v>239</v>
      </c>
      <c r="E115" s="25">
        <v>1</v>
      </c>
      <c r="F115" s="18">
        <v>0</v>
      </c>
      <c r="G115" s="18">
        <v>0</v>
      </c>
      <c r="H115" s="18">
        <f t="shared" si="54"/>
        <v>0</v>
      </c>
      <c r="I115" s="18">
        <f t="shared" si="55"/>
        <v>0</v>
      </c>
      <c r="J115" s="18">
        <f t="shared" si="56"/>
        <v>0</v>
      </c>
    </row>
    <row r="116" spans="1:13" x14ac:dyDescent="0.35">
      <c r="B116" s="19"/>
      <c r="C116" s="20"/>
      <c r="D116" s="19"/>
      <c r="E116" s="21"/>
      <c r="F116" s="21"/>
      <c r="G116" s="21"/>
      <c r="H116" s="21"/>
      <c r="I116" s="22"/>
      <c r="J116" s="22"/>
    </row>
    <row r="117" spans="1:13" x14ac:dyDescent="0.35">
      <c r="B117" s="33"/>
      <c r="C117" s="53" t="s">
        <v>31</v>
      </c>
      <c r="D117" s="54"/>
      <c r="E117" s="54"/>
      <c r="F117" s="54"/>
      <c r="G117" s="54"/>
      <c r="H117" s="54"/>
      <c r="I117" s="55"/>
      <c r="J117" s="47"/>
    </row>
    <row r="118" spans="1:13" x14ac:dyDescent="0.35">
      <c r="B118" s="33"/>
      <c r="C118" s="53" t="s">
        <v>334</v>
      </c>
      <c r="D118" s="54"/>
      <c r="E118" s="54"/>
      <c r="F118" s="54"/>
      <c r="G118" s="54"/>
      <c r="H118" s="54"/>
      <c r="I118" s="55"/>
      <c r="J118" s="48"/>
    </row>
    <row r="119" spans="1:13" x14ac:dyDescent="0.35">
      <c r="B119" s="33"/>
      <c r="C119" s="53" t="s">
        <v>335</v>
      </c>
      <c r="D119" s="54"/>
      <c r="E119" s="54"/>
      <c r="F119" s="54"/>
      <c r="G119" s="54"/>
      <c r="H119" s="54"/>
      <c r="I119" s="55"/>
      <c r="J119" s="48"/>
    </row>
    <row r="120" spans="1:13" s="7" customFormat="1" ht="36.75" customHeight="1" x14ac:dyDescent="0.35">
      <c r="A120" s="8"/>
      <c r="B120" s="33"/>
      <c r="C120" s="59" t="s">
        <v>32</v>
      </c>
      <c r="D120" s="60"/>
      <c r="E120" s="60"/>
      <c r="F120" s="60"/>
      <c r="G120" s="60"/>
      <c r="H120" s="60"/>
      <c r="I120" s="61"/>
      <c r="J120" s="49">
        <f>J119+J118+J117</f>
        <v>0</v>
      </c>
      <c r="K120" s="8"/>
      <c r="M120" s="8"/>
    </row>
    <row r="122" spans="1:13" s="7" customFormat="1" x14ac:dyDescent="0.35">
      <c r="A122" s="8"/>
      <c r="B122" s="9"/>
      <c r="C122" s="11"/>
      <c r="D122" s="9"/>
      <c r="E122" s="10"/>
      <c r="F122" s="10"/>
      <c r="G122" s="10"/>
      <c r="H122" s="10"/>
      <c r="K122" s="9"/>
      <c r="M122" s="8"/>
    </row>
  </sheetData>
  <sheetProtection algorithmName="SHA-512" hashValue="1HfjIHMV8wP0bmydSwvJdSdu/Rp1vQP4qm1/4nqJTrmQrrennXYeL5YI6J60lPLsy7R8G+M7gjMFZ2fB6PYwMg==" saltValue="EnCBbb+4ObSI2JjjnH3pAg==" spinCount="100000" sheet="1" objects="1" scenarios="1"/>
  <mergeCells count="7">
    <mergeCell ref="B1:J1"/>
    <mergeCell ref="C117:I117"/>
    <mergeCell ref="C118:I118"/>
    <mergeCell ref="C119:I119"/>
    <mergeCell ref="C120:I120"/>
    <mergeCell ref="B2:J2"/>
    <mergeCell ref="B3:J3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6" numberStoredAsText="1"/>
    <ignoredError sqref="H24:J24 H34 I34:J34 H48:J48 H62:J62 H72:J72 H81:J81 H88:J88 H96:J96 H113:J11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8442-141D-481E-BA43-6358D902E725}">
  <sheetPr>
    <outlinePr summaryBelow="0" summaryRight="0"/>
    <pageSetUpPr fitToPage="1"/>
  </sheetPr>
  <dimension ref="B1:L46"/>
  <sheetViews>
    <sheetView tabSelected="1" zoomScale="85" zoomScaleNormal="85" zoomScaleSheetLayoutView="100" workbookViewId="0">
      <pane ySplit="8" topLeftCell="A9" activePane="bottomLeft" state="frozen"/>
      <selection pane="bottomLeft" activeCell="L4" sqref="L4"/>
    </sheetView>
  </sheetViews>
  <sheetFormatPr defaultColWidth="9.1796875" defaultRowHeight="14.5" x14ac:dyDescent="0.35"/>
  <cols>
    <col min="1" max="1" width="3.7265625" style="8" customWidth="1"/>
    <col min="2" max="2" width="11.453125" style="9" bestFit="1" customWidth="1"/>
    <col min="3" max="3" width="74.1796875" style="11" customWidth="1"/>
    <col min="4" max="4" width="6.26953125" style="9" bestFit="1" customWidth="1"/>
    <col min="5" max="5" width="9.54296875" style="10" bestFit="1" customWidth="1"/>
    <col min="6" max="10" width="14.7265625" style="7" customWidth="1"/>
    <col min="11" max="11" width="9.1796875" style="8"/>
    <col min="12" max="12" width="12.1796875" style="7" bestFit="1" customWidth="1"/>
    <col min="13" max="13" width="10.54296875" style="8" bestFit="1" customWidth="1"/>
    <col min="14" max="16384" width="9.1796875" style="8"/>
  </cols>
  <sheetData>
    <row r="1" spans="2:12" ht="24" customHeight="1" x14ac:dyDescent="0.35">
      <c r="B1" s="58" t="s">
        <v>317</v>
      </c>
      <c r="C1" s="58"/>
      <c r="D1" s="58"/>
      <c r="E1" s="58"/>
      <c r="F1" s="58"/>
      <c r="G1" s="58"/>
      <c r="H1" s="58"/>
      <c r="I1" s="58"/>
      <c r="J1" s="58"/>
      <c r="K1" s="28"/>
      <c r="L1" s="28"/>
    </row>
    <row r="2" spans="2:12" ht="24" customHeight="1" x14ac:dyDescent="0.35">
      <c r="B2" s="56" t="s">
        <v>340</v>
      </c>
      <c r="C2" s="56"/>
      <c r="D2" s="56"/>
      <c r="E2" s="56"/>
      <c r="F2" s="56"/>
      <c r="G2" s="56"/>
      <c r="H2" s="56"/>
      <c r="I2" s="56"/>
      <c r="J2" s="56"/>
      <c r="K2" s="29"/>
      <c r="L2" s="29"/>
    </row>
    <row r="3" spans="2:12" ht="15" thickBot="1" x14ac:dyDescent="0.4">
      <c r="B3" s="57"/>
      <c r="C3" s="57"/>
      <c r="D3" s="57"/>
      <c r="E3" s="57"/>
      <c r="F3" s="57"/>
      <c r="G3" s="57"/>
      <c r="H3" s="57"/>
      <c r="I3" s="57"/>
      <c r="J3" s="57"/>
    </row>
    <row r="4" spans="2:12" x14ac:dyDescent="0.35">
      <c r="B4" s="8"/>
      <c r="C4" s="8"/>
      <c r="D4" s="8"/>
      <c r="E4" s="8"/>
      <c r="F4" s="8"/>
      <c r="G4" s="8"/>
      <c r="H4" s="8"/>
      <c r="I4" s="8"/>
      <c r="J4" s="8"/>
    </row>
    <row r="5" spans="2:12" x14ac:dyDescent="0.35">
      <c r="B5" s="30" t="s">
        <v>318</v>
      </c>
      <c r="C5" s="1" t="s">
        <v>319</v>
      </c>
      <c r="D5" s="1"/>
      <c r="E5" s="1"/>
      <c r="F5" s="1"/>
      <c r="G5" s="1"/>
      <c r="H5" s="1"/>
      <c r="I5" s="2" t="s">
        <v>9</v>
      </c>
      <c r="J5" s="3">
        <v>44835</v>
      </c>
    </row>
    <row r="6" spans="2:12" x14ac:dyDescent="0.35">
      <c r="B6" s="31" t="s">
        <v>5</v>
      </c>
      <c r="C6" s="4" t="s">
        <v>6</v>
      </c>
      <c r="D6" s="4"/>
      <c r="E6" s="4"/>
      <c r="F6" s="4"/>
      <c r="G6" s="4"/>
      <c r="H6" s="4"/>
      <c r="I6" s="5" t="s">
        <v>10</v>
      </c>
      <c r="J6" s="6" t="s">
        <v>8</v>
      </c>
    </row>
    <row r="7" spans="2:12" x14ac:dyDescent="0.35">
      <c r="B7" s="8"/>
      <c r="C7" s="8"/>
      <c r="D7" s="8"/>
      <c r="E7" s="8"/>
      <c r="F7" s="8"/>
      <c r="G7" s="8"/>
      <c r="H7" s="8"/>
      <c r="I7" s="8"/>
      <c r="J7" s="8"/>
    </row>
    <row r="8" spans="2:12" x14ac:dyDescent="0.35">
      <c r="B8" s="32" t="s">
        <v>4</v>
      </c>
      <c r="C8" s="33" t="s">
        <v>3</v>
      </c>
      <c r="D8" s="33" t="s">
        <v>2</v>
      </c>
      <c r="E8" s="33" t="s">
        <v>1</v>
      </c>
      <c r="F8" s="33" t="s">
        <v>325</v>
      </c>
      <c r="G8" s="33" t="s">
        <v>326</v>
      </c>
      <c r="H8" s="33" t="s">
        <v>327</v>
      </c>
      <c r="I8" s="33" t="s">
        <v>328</v>
      </c>
      <c r="J8" s="33" t="s">
        <v>0</v>
      </c>
      <c r="K8" s="9"/>
    </row>
    <row r="9" spans="2:12" x14ac:dyDescent="0.35">
      <c r="B9" s="42">
        <v>4</v>
      </c>
      <c r="C9" s="43" t="s">
        <v>255</v>
      </c>
      <c r="D9" s="44"/>
      <c r="E9" s="45"/>
      <c r="F9" s="45"/>
      <c r="G9" s="45"/>
      <c r="H9" s="46">
        <f>SUM(H10+H25+H36+H48+H50)</f>
        <v>0</v>
      </c>
      <c r="I9" s="46">
        <f>SUM(I10+I25+I36+I48+I50)</f>
        <v>0</v>
      </c>
      <c r="J9" s="46">
        <f>SUM(J10+J25+J36+J48+J50)</f>
        <v>0</v>
      </c>
    </row>
    <row r="10" spans="2:12" x14ac:dyDescent="0.35">
      <c r="B10" s="34" t="s">
        <v>256</v>
      </c>
      <c r="C10" s="35" t="s">
        <v>257</v>
      </c>
      <c r="D10" s="36"/>
      <c r="E10" s="37"/>
      <c r="F10" s="37"/>
      <c r="G10" s="37"/>
      <c r="H10" s="38">
        <f>SUM(H11:H21)</f>
        <v>0</v>
      </c>
      <c r="I10" s="38">
        <f>SUM(I11:I21)</f>
        <v>0</v>
      </c>
      <c r="J10" s="38">
        <f>SUM(J11:J21)</f>
        <v>0</v>
      </c>
    </row>
    <row r="11" spans="2:12" x14ac:dyDescent="0.35">
      <c r="B11" s="14" t="s">
        <v>258</v>
      </c>
      <c r="C11" s="15" t="s">
        <v>46</v>
      </c>
      <c r="D11" s="16" t="s">
        <v>238</v>
      </c>
      <c r="E11" s="26">
        <v>4.5</v>
      </c>
      <c r="F11" s="18">
        <v>0</v>
      </c>
      <c r="G11" s="18">
        <v>0</v>
      </c>
      <c r="H11" s="18">
        <f>F11*E11</f>
        <v>0</v>
      </c>
      <c r="I11" s="18">
        <f>G11*E11</f>
        <v>0</v>
      </c>
      <c r="J11" s="18">
        <f>H11+I11</f>
        <v>0</v>
      </c>
    </row>
    <row r="12" spans="2:12" x14ac:dyDescent="0.35">
      <c r="B12" s="14" t="s">
        <v>259</v>
      </c>
      <c r="C12" s="15" t="s">
        <v>260</v>
      </c>
      <c r="D12" s="16" t="s">
        <v>236</v>
      </c>
      <c r="E12" s="26">
        <v>266</v>
      </c>
      <c r="F12" s="18">
        <v>0</v>
      </c>
      <c r="G12" s="18">
        <v>0</v>
      </c>
      <c r="H12" s="18">
        <f t="shared" ref="H12:H18" si="0">F12*E12</f>
        <v>0</v>
      </c>
      <c r="I12" s="18">
        <f t="shared" ref="I12:I18" si="1">G12*E12</f>
        <v>0</v>
      </c>
      <c r="J12" s="18">
        <f t="shared" ref="J12:J18" si="2">H12+I12</f>
        <v>0</v>
      </c>
    </row>
    <row r="13" spans="2:12" x14ac:dyDescent="0.35">
      <c r="B13" s="14" t="s">
        <v>261</v>
      </c>
      <c r="C13" s="15" t="s">
        <v>262</v>
      </c>
      <c r="D13" s="16" t="s">
        <v>236</v>
      </c>
      <c r="E13" s="26">
        <v>58</v>
      </c>
      <c r="F13" s="18">
        <v>0</v>
      </c>
      <c r="G13" s="18">
        <v>0</v>
      </c>
      <c r="H13" s="18">
        <f t="shared" si="0"/>
        <v>0</v>
      </c>
      <c r="I13" s="18">
        <f t="shared" si="1"/>
        <v>0</v>
      </c>
      <c r="J13" s="18">
        <f t="shared" si="2"/>
        <v>0</v>
      </c>
    </row>
    <row r="14" spans="2:12" x14ac:dyDescent="0.35">
      <c r="B14" s="14" t="s">
        <v>263</v>
      </c>
      <c r="C14" s="15" t="s">
        <v>264</v>
      </c>
      <c r="D14" s="16" t="s">
        <v>239</v>
      </c>
      <c r="E14" s="26">
        <v>1</v>
      </c>
      <c r="F14" s="18">
        <v>0</v>
      </c>
      <c r="G14" s="18">
        <v>0</v>
      </c>
      <c r="H14" s="18">
        <f t="shared" si="0"/>
        <v>0</v>
      </c>
      <c r="I14" s="18">
        <f t="shared" si="1"/>
        <v>0</v>
      </c>
      <c r="J14" s="18">
        <f t="shared" si="2"/>
        <v>0</v>
      </c>
    </row>
    <row r="15" spans="2:12" x14ac:dyDescent="0.35">
      <c r="B15" s="14" t="s">
        <v>265</v>
      </c>
      <c r="C15" s="15" t="s">
        <v>52</v>
      </c>
      <c r="D15" s="16" t="s">
        <v>238</v>
      </c>
      <c r="E15" s="26">
        <v>45</v>
      </c>
      <c r="F15" s="18">
        <v>0</v>
      </c>
      <c r="G15" s="18">
        <v>0</v>
      </c>
      <c r="H15" s="18">
        <f t="shared" si="0"/>
        <v>0</v>
      </c>
      <c r="I15" s="18">
        <f t="shared" si="1"/>
        <v>0</v>
      </c>
      <c r="J15" s="18">
        <f t="shared" si="2"/>
        <v>0</v>
      </c>
    </row>
    <row r="16" spans="2:12" x14ac:dyDescent="0.35">
      <c r="B16" s="14" t="s">
        <v>266</v>
      </c>
      <c r="C16" s="15" t="s">
        <v>53</v>
      </c>
      <c r="D16" s="16" t="s">
        <v>238</v>
      </c>
      <c r="E16" s="26">
        <v>42</v>
      </c>
      <c r="F16" s="18">
        <v>0</v>
      </c>
      <c r="G16" s="18">
        <v>0</v>
      </c>
      <c r="H16" s="18">
        <f t="shared" si="0"/>
        <v>0</v>
      </c>
      <c r="I16" s="18">
        <f t="shared" si="1"/>
        <v>0</v>
      </c>
      <c r="J16" s="18">
        <f t="shared" si="2"/>
        <v>0</v>
      </c>
    </row>
    <row r="17" spans="2:10" x14ac:dyDescent="0.35">
      <c r="B17" s="14" t="s">
        <v>267</v>
      </c>
      <c r="C17" s="15" t="s">
        <v>54</v>
      </c>
      <c r="D17" s="16" t="s">
        <v>238</v>
      </c>
      <c r="E17" s="26">
        <v>2.2999999999999998</v>
      </c>
      <c r="F17" s="18">
        <v>0</v>
      </c>
      <c r="G17" s="18">
        <v>0</v>
      </c>
      <c r="H17" s="18">
        <f t="shared" si="0"/>
        <v>0</v>
      </c>
      <c r="I17" s="18">
        <f t="shared" si="1"/>
        <v>0</v>
      </c>
      <c r="J17" s="18">
        <f t="shared" si="2"/>
        <v>0</v>
      </c>
    </row>
    <row r="18" spans="2:10" x14ac:dyDescent="0.35">
      <c r="B18" s="14" t="s">
        <v>268</v>
      </c>
      <c r="C18" s="15" t="s">
        <v>55</v>
      </c>
      <c r="D18" s="16" t="s">
        <v>238</v>
      </c>
      <c r="E18" s="26">
        <v>2.2999999999999998</v>
      </c>
      <c r="F18" s="18">
        <v>0</v>
      </c>
      <c r="G18" s="18">
        <v>0</v>
      </c>
      <c r="H18" s="18">
        <f t="shared" si="0"/>
        <v>0</v>
      </c>
      <c r="I18" s="18">
        <f t="shared" si="1"/>
        <v>0</v>
      </c>
      <c r="J18" s="18">
        <f t="shared" si="2"/>
        <v>0</v>
      </c>
    </row>
    <row r="19" spans="2:10" x14ac:dyDescent="0.35">
      <c r="B19" s="14" t="s">
        <v>269</v>
      </c>
      <c r="C19" s="15" t="s">
        <v>57</v>
      </c>
      <c r="D19" s="16" t="s">
        <v>238</v>
      </c>
      <c r="E19" s="26">
        <v>5</v>
      </c>
      <c r="F19" s="18">
        <v>0</v>
      </c>
      <c r="G19" s="18">
        <v>0</v>
      </c>
      <c r="H19" s="18">
        <f>F19*E19</f>
        <v>0</v>
      </c>
      <c r="I19" s="18">
        <f>G19*E19</f>
        <v>0</v>
      </c>
      <c r="J19" s="18">
        <f>H19+I19</f>
        <v>0</v>
      </c>
    </row>
    <row r="20" spans="2:10" ht="43.5" x14ac:dyDescent="0.35">
      <c r="B20" s="14" t="s">
        <v>270</v>
      </c>
      <c r="C20" s="15" t="s">
        <v>271</v>
      </c>
      <c r="D20" s="16" t="s">
        <v>236</v>
      </c>
      <c r="E20" s="26">
        <v>91</v>
      </c>
      <c r="F20" s="18">
        <v>0</v>
      </c>
      <c r="G20" s="18">
        <v>0</v>
      </c>
      <c r="H20" s="18">
        <f t="shared" ref="H20:H21" si="3">F20*E20</f>
        <v>0</v>
      </c>
      <c r="I20" s="18">
        <f t="shared" ref="I20:I21" si="4">G20*E20</f>
        <v>0</v>
      </c>
      <c r="J20" s="18">
        <f t="shared" ref="J20:J21" si="5">H20+I20</f>
        <v>0</v>
      </c>
    </row>
    <row r="21" spans="2:10" ht="43.5" x14ac:dyDescent="0.35">
      <c r="B21" s="14" t="s">
        <v>272</v>
      </c>
      <c r="C21" s="15" t="s">
        <v>273</v>
      </c>
      <c r="D21" s="16" t="s">
        <v>236</v>
      </c>
      <c r="E21" s="26">
        <v>175</v>
      </c>
      <c r="F21" s="18">
        <v>0</v>
      </c>
      <c r="G21" s="18">
        <v>0</v>
      </c>
      <c r="H21" s="18">
        <f t="shared" si="3"/>
        <v>0</v>
      </c>
      <c r="I21" s="18">
        <f t="shared" si="4"/>
        <v>0</v>
      </c>
      <c r="J21" s="18">
        <f t="shared" si="5"/>
        <v>0</v>
      </c>
    </row>
    <row r="22" spans="2:10" x14ac:dyDescent="0.35">
      <c r="B22" s="34" t="s">
        <v>274</v>
      </c>
      <c r="C22" s="35" t="s">
        <v>275</v>
      </c>
      <c r="D22" s="36"/>
      <c r="E22" s="37"/>
      <c r="F22" s="37"/>
      <c r="G22" s="37"/>
      <c r="H22" s="38">
        <f>SUM(H23:H26)</f>
        <v>0</v>
      </c>
      <c r="I22" s="38">
        <f>SUM(I23:I26)</f>
        <v>0</v>
      </c>
      <c r="J22" s="38">
        <f>SUM(J23:J26)</f>
        <v>0</v>
      </c>
    </row>
    <row r="23" spans="2:10" x14ac:dyDescent="0.35">
      <c r="B23" s="14" t="s">
        <v>276</v>
      </c>
      <c r="C23" s="15" t="s">
        <v>277</v>
      </c>
      <c r="D23" s="16" t="s">
        <v>239</v>
      </c>
      <c r="E23" s="26">
        <v>23</v>
      </c>
      <c r="F23" s="18">
        <v>0</v>
      </c>
      <c r="G23" s="18">
        <v>0</v>
      </c>
      <c r="H23" s="18">
        <f t="shared" ref="H23:H25" si="6">F23*E23</f>
        <v>0</v>
      </c>
      <c r="I23" s="18">
        <f t="shared" ref="I23:I25" si="7">G23*E23</f>
        <v>0</v>
      </c>
      <c r="J23" s="18">
        <f t="shared" ref="J23:J25" si="8">H23+I23</f>
        <v>0</v>
      </c>
    </row>
    <row r="24" spans="2:10" x14ac:dyDescent="0.35">
      <c r="B24" s="14" t="s">
        <v>278</v>
      </c>
      <c r="C24" s="15" t="s">
        <v>279</v>
      </c>
      <c r="D24" s="16" t="s">
        <v>239</v>
      </c>
      <c r="E24" s="26">
        <v>68</v>
      </c>
      <c r="F24" s="18">
        <v>0</v>
      </c>
      <c r="G24" s="18">
        <v>0</v>
      </c>
      <c r="H24" s="18">
        <f t="shared" si="6"/>
        <v>0</v>
      </c>
      <c r="I24" s="18">
        <f t="shared" si="7"/>
        <v>0</v>
      </c>
      <c r="J24" s="18">
        <f t="shared" si="8"/>
        <v>0</v>
      </c>
    </row>
    <row r="25" spans="2:10" x14ac:dyDescent="0.35">
      <c r="B25" s="14" t="s">
        <v>280</v>
      </c>
      <c r="C25" s="15" t="s">
        <v>281</v>
      </c>
      <c r="D25" s="16" t="s">
        <v>239</v>
      </c>
      <c r="E25" s="26">
        <v>15</v>
      </c>
      <c r="F25" s="18">
        <v>0</v>
      </c>
      <c r="G25" s="18">
        <v>0</v>
      </c>
      <c r="H25" s="18">
        <f t="shared" si="6"/>
        <v>0</v>
      </c>
      <c r="I25" s="18">
        <f t="shared" si="7"/>
        <v>0</v>
      </c>
      <c r="J25" s="18">
        <f t="shared" si="8"/>
        <v>0</v>
      </c>
    </row>
    <row r="26" spans="2:10" x14ac:dyDescent="0.35">
      <c r="B26" s="14" t="s">
        <v>282</v>
      </c>
      <c r="C26" s="15" t="s">
        <v>283</v>
      </c>
      <c r="D26" s="16" t="s">
        <v>239</v>
      </c>
      <c r="E26" s="26">
        <v>13</v>
      </c>
      <c r="F26" s="18">
        <v>0</v>
      </c>
      <c r="G26" s="18">
        <v>0</v>
      </c>
      <c r="H26" s="18">
        <f>F26*E26</f>
        <v>0</v>
      </c>
      <c r="I26" s="18">
        <f>G26*E26</f>
        <v>0</v>
      </c>
      <c r="J26" s="18">
        <f>H26+I26</f>
        <v>0</v>
      </c>
    </row>
    <row r="27" spans="2:10" x14ac:dyDescent="0.35">
      <c r="B27" s="34" t="s">
        <v>284</v>
      </c>
      <c r="C27" s="35" t="s">
        <v>285</v>
      </c>
      <c r="D27" s="36"/>
      <c r="E27" s="37"/>
      <c r="F27" s="37"/>
      <c r="G27" s="37"/>
      <c r="H27" s="38">
        <f>SUM(H28:H38)</f>
        <v>0</v>
      </c>
      <c r="I27" s="38">
        <f>SUM(I28:I38)</f>
        <v>0</v>
      </c>
      <c r="J27" s="38">
        <f>SUM(J28:J38)</f>
        <v>0</v>
      </c>
    </row>
    <row r="28" spans="2:10" x14ac:dyDescent="0.35">
      <c r="B28" s="14" t="s">
        <v>286</v>
      </c>
      <c r="C28" s="15" t="s">
        <v>287</v>
      </c>
      <c r="D28" s="16" t="s">
        <v>236</v>
      </c>
      <c r="E28" s="26">
        <v>43</v>
      </c>
      <c r="F28" s="18">
        <v>0</v>
      </c>
      <c r="G28" s="18">
        <v>0</v>
      </c>
      <c r="H28" s="18">
        <f t="shared" ref="H28:H30" si="9">F28*E28</f>
        <v>0</v>
      </c>
      <c r="I28" s="18">
        <f t="shared" ref="I28:I30" si="10">G28*E28</f>
        <v>0</v>
      </c>
      <c r="J28" s="18">
        <f t="shared" ref="J28:J30" si="11">H28+I28</f>
        <v>0</v>
      </c>
    </row>
    <row r="29" spans="2:10" x14ac:dyDescent="0.35">
      <c r="B29" s="14" t="s">
        <v>288</v>
      </c>
      <c r="C29" s="15" t="s">
        <v>289</v>
      </c>
      <c r="D29" s="16" t="s">
        <v>236</v>
      </c>
      <c r="E29" s="26">
        <v>117</v>
      </c>
      <c r="F29" s="18">
        <v>0</v>
      </c>
      <c r="G29" s="18">
        <v>0</v>
      </c>
      <c r="H29" s="18">
        <f t="shared" si="9"/>
        <v>0</v>
      </c>
      <c r="I29" s="18">
        <f t="shared" si="10"/>
        <v>0</v>
      </c>
      <c r="J29" s="18">
        <f t="shared" si="11"/>
        <v>0</v>
      </c>
    </row>
    <row r="30" spans="2:10" x14ac:dyDescent="0.35">
      <c r="B30" s="14" t="s">
        <v>290</v>
      </c>
      <c r="C30" s="15" t="s">
        <v>291</v>
      </c>
      <c r="D30" s="16" t="s">
        <v>236</v>
      </c>
      <c r="E30" s="26">
        <v>48</v>
      </c>
      <c r="F30" s="18">
        <v>0</v>
      </c>
      <c r="G30" s="18">
        <v>0</v>
      </c>
      <c r="H30" s="18">
        <f t="shared" si="9"/>
        <v>0</v>
      </c>
      <c r="I30" s="18">
        <f t="shared" si="10"/>
        <v>0</v>
      </c>
      <c r="J30" s="18">
        <f t="shared" si="11"/>
        <v>0</v>
      </c>
    </row>
    <row r="31" spans="2:10" x14ac:dyDescent="0.35">
      <c r="B31" s="14" t="s">
        <v>292</v>
      </c>
      <c r="C31" s="15" t="s">
        <v>293</v>
      </c>
      <c r="D31" s="16" t="s">
        <v>236</v>
      </c>
      <c r="E31" s="26">
        <v>10</v>
      </c>
      <c r="F31" s="18">
        <v>0</v>
      </c>
      <c r="G31" s="18">
        <v>0</v>
      </c>
      <c r="H31" s="18">
        <f>F31*E31</f>
        <v>0</v>
      </c>
      <c r="I31" s="18">
        <f>G31*E31</f>
        <v>0</v>
      </c>
      <c r="J31" s="18">
        <f>H31+I31</f>
        <v>0</v>
      </c>
    </row>
    <row r="32" spans="2:10" x14ac:dyDescent="0.35">
      <c r="B32" s="14" t="s">
        <v>294</v>
      </c>
      <c r="C32" s="15" t="s">
        <v>295</v>
      </c>
      <c r="D32" s="16" t="s">
        <v>239</v>
      </c>
      <c r="E32" s="26">
        <v>11</v>
      </c>
      <c r="F32" s="18">
        <v>0</v>
      </c>
      <c r="G32" s="18">
        <v>0</v>
      </c>
      <c r="H32" s="18">
        <f t="shared" ref="H32:H34" si="12">F32*E32</f>
        <v>0</v>
      </c>
      <c r="I32" s="18">
        <f t="shared" ref="I32:I34" si="13">G32*E32</f>
        <v>0</v>
      </c>
      <c r="J32" s="18">
        <f t="shared" ref="J32:J34" si="14">H32+I32</f>
        <v>0</v>
      </c>
    </row>
    <row r="33" spans="2:10" x14ac:dyDescent="0.35">
      <c r="B33" s="14" t="s">
        <v>296</v>
      </c>
      <c r="C33" s="15" t="s">
        <v>297</v>
      </c>
      <c r="D33" s="16" t="s">
        <v>239</v>
      </c>
      <c r="E33" s="26">
        <v>7</v>
      </c>
      <c r="F33" s="18">
        <v>0</v>
      </c>
      <c r="G33" s="18">
        <v>0</v>
      </c>
      <c r="H33" s="18">
        <f t="shared" si="12"/>
        <v>0</v>
      </c>
      <c r="I33" s="18">
        <f t="shared" si="13"/>
        <v>0</v>
      </c>
      <c r="J33" s="18">
        <f t="shared" si="14"/>
        <v>0</v>
      </c>
    </row>
    <row r="34" spans="2:10" x14ac:dyDescent="0.35">
      <c r="B34" s="14" t="s">
        <v>298</v>
      </c>
      <c r="C34" s="15" t="s">
        <v>299</v>
      </c>
      <c r="D34" s="16" t="s">
        <v>239</v>
      </c>
      <c r="E34" s="26">
        <v>7</v>
      </c>
      <c r="F34" s="18">
        <v>0</v>
      </c>
      <c r="G34" s="18">
        <v>0</v>
      </c>
      <c r="H34" s="18">
        <f t="shared" si="12"/>
        <v>0</v>
      </c>
      <c r="I34" s="18">
        <f t="shared" si="13"/>
        <v>0</v>
      </c>
      <c r="J34" s="18">
        <f t="shared" si="14"/>
        <v>0</v>
      </c>
    </row>
    <row r="35" spans="2:10" ht="29" x14ac:dyDescent="0.35">
      <c r="B35" s="14" t="s">
        <v>300</v>
      </c>
      <c r="C35" s="15" t="s">
        <v>301</v>
      </c>
      <c r="D35" s="16" t="s">
        <v>239</v>
      </c>
      <c r="E35" s="26">
        <v>8</v>
      </c>
      <c r="F35" s="18">
        <v>0</v>
      </c>
      <c r="G35" s="18">
        <v>0</v>
      </c>
      <c r="H35" s="18">
        <f>F35*E35</f>
        <v>0</v>
      </c>
      <c r="I35" s="18">
        <f>G35*E35</f>
        <v>0</v>
      </c>
      <c r="J35" s="18">
        <f>H35+I35</f>
        <v>0</v>
      </c>
    </row>
    <row r="36" spans="2:10" ht="29" x14ac:dyDescent="0.35">
      <c r="B36" s="14" t="s">
        <v>302</v>
      </c>
      <c r="C36" s="15" t="s">
        <v>303</v>
      </c>
      <c r="D36" s="16" t="s">
        <v>239</v>
      </c>
      <c r="E36" s="26">
        <v>3</v>
      </c>
      <c r="F36" s="18">
        <v>0</v>
      </c>
      <c r="G36" s="18">
        <v>0</v>
      </c>
      <c r="H36" s="18">
        <f t="shared" ref="H36:H37" si="15">F36*E36</f>
        <v>0</v>
      </c>
      <c r="I36" s="18">
        <f t="shared" ref="I36:I37" si="16">G36*E36</f>
        <v>0</v>
      </c>
      <c r="J36" s="18">
        <f t="shared" ref="J36:J37" si="17">H36+I36</f>
        <v>0</v>
      </c>
    </row>
    <row r="37" spans="2:10" ht="29" x14ac:dyDescent="0.35">
      <c r="B37" s="14" t="s">
        <v>304</v>
      </c>
      <c r="C37" s="15" t="s">
        <v>305</v>
      </c>
      <c r="D37" s="16" t="s">
        <v>239</v>
      </c>
      <c r="E37" s="26">
        <v>7</v>
      </c>
      <c r="F37" s="18">
        <v>0</v>
      </c>
      <c r="G37" s="18">
        <v>0</v>
      </c>
      <c r="H37" s="18">
        <f t="shared" si="15"/>
        <v>0</v>
      </c>
      <c r="I37" s="18">
        <f t="shared" si="16"/>
        <v>0</v>
      </c>
      <c r="J37" s="18">
        <f t="shared" si="17"/>
        <v>0</v>
      </c>
    </row>
    <row r="38" spans="2:10" ht="29" x14ac:dyDescent="0.35">
      <c r="B38" s="14" t="s">
        <v>306</v>
      </c>
      <c r="C38" s="15" t="s">
        <v>307</v>
      </c>
      <c r="D38" s="16" t="s">
        <v>239</v>
      </c>
      <c r="E38" s="26">
        <v>10</v>
      </c>
      <c r="F38" s="18">
        <v>0</v>
      </c>
      <c r="G38" s="18">
        <v>0</v>
      </c>
      <c r="H38" s="18">
        <f>F38*E38</f>
        <v>0</v>
      </c>
      <c r="I38" s="18">
        <f>G38*E38</f>
        <v>0</v>
      </c>
      <c r="J38" s="18">
        <f>H38+I38</f>
        <v>0</v>
      </c>
    </row>
    <row r="39" spans="2:10" x14ac:dyDescent="0.35">
      <c r="B39" s="34" t="s">
        <v>308</v>
      </c>
      <c r="C39" s="35" t="s">
        <v>309</v>
      </c>
      <c r="D39" s="36"/>
      <c r="E39" s="37"/>
      <c r="F39" s="37"/>
      <c r="G39" s="37"/>
      <c r="H39" s="38">
        <f>SUM(H40:H41)</f>
        <v>0</v>
      </c>
      <c r="I39" s="38">
        <f>SUM(I40:I41)</f>
        <v>0</v>
      </c>
      <c r="J39" s="38">
        <f>SUM(J40:J41)</f>
        <v>0</v>
      </c>
    </row>
    <row r="40" spans="2:10" x14ac:dyDescent="0.35">
      <c r="B40" s="14" t="s">
        <v>310</v>
      </c>
      <c r="C40" s="15" t="s">
        <v>311</v>
      </c>
      <c r="D40" s="16" t="s">
        <v>236</v>
      </c>
      <c r="E40" s="26">
        <v>150</v>
      </c>
      <c r="F40" s="18">
        <v>0</v>
      </c>
      <c r="G40" s="18">
        <v>0</v>
      </c>
      <c r="H40" s="18">
        <f t="shared" ref="H40" si="18">F40*E40</f>
        <v>0</v>
      </c>
      <c r="I40" s="18">
        <f t="shared" ref="I40" si="19">G40*E40</f>
        <v>0</v>
      </c>
      <c r="J40" s="18">
        <f t="shared" ref="J40" si="20">H40+I40</f>
        <v>0</v>
      </c>
    </row>
    <row r="41" spans="2:10" x14ac:dyDescent="0.35">
      <c r="B41" s="14" t="s">
        <v>312</v>
      </c>
      <c r="C41" s="15" t="s">
        <v>313</v>
      </c>
      <c r="D41" s="16" t="s">
        <v>239</v>
      </c>
      <c r="E41" s="26">
        <v>2</v>
      </c>
      <c r="F41" s="18">
        <v>0</v>
      </c>
      <c r="G41" s="18">
        <v>0</v>
      </c>
      <c r="H41" s="18">
        <f>F41*E41</f>
        <v>0</v>
      </c>
      <c r="I41" s="18">
        <f>G41*E41</f>
        <v>0</v>
      </c>
      <c r="J41" s="18">
        <f>H41+I41</f>
        <v>0</v>
      </c>
    </row>
    <row r="42" spans="2:10" x14ac:dyDescent="0.35">
      <c r="B42" s="19"/>
      <c r="C42" s="20"/>
      <c r="D42" s="19"/>
      <c r="E42" s="21"/>
      <c r="F42" s="22"/>
      <c r="G42" s="22"/>
      <c r="H42" s="22"/>
      <c r="I42" s="22"/>
      <c r="J42" s="22"/>
    </row>
    <row r="43" spans="2:10" x14ac:dyDescent="0.35">
      <c r="B43" s="33"/>
      <c r="C43" s="53" t="s">
        <v>31</v>
      </c>
      <c r="D43" s="54"/>
      <c r="E43" s="54"/>
      <c r="F43" s="54"/>
      <c r="G43" s="54"/>
      <c r="H43" s="54"/>
      <c r="I43" s="55"/>
      <c r="J43" s="48"/>
    </row>
    <row r="44" spans="2:10" x14ac:dyDescent="0.35">
      <c r="B44" s="33"/>
      <c r="C44" s="53" t="s">
        <v>334</v>
      </c>
      <c r="D44" s="54"/>
      <c r="E44" s="54"/>
      <c r="F44" s="54"/>
      <c r="G44" s="54"/>
      <c r="H44" s="54"/>
      <c r="I44" s="55"/>
      <c r="J44" s="48"/>
    </row>
    <row r="45" spans="2:10" x14ac:dyDescent="0.35">
      <c r="B45" s="33"/>
      <c r="C45" s="53" t="s">
        <v>335</v>
      </c>
      <c r="D45" s="54"/>
      <c r="E45" s="54"/>
      <c r="F45" s="54"/>
      <c r="G45" s="54"/>
      <c r="H45" s="54"/>
      <c r="I45" s="55"/>
      <c r="J45" s="48"/>
    </row>
    <row r="46" spans="2:10" ht="33.75" customHeight="1" x14ac:dyDescent="0.35">
      <c r="B46" s="33"/>
      <c r="C46" s="59" t="s">
        <v>32</v>
      </c>
      <c r="D46" s="60"/>
      <c r="E46" s="60"/>
      <c r="F46" s="60"/>
      <c r="G46" s="60"/>
      <c r="H46" s="60"/>
      <c r="I46" s="61"/>
      <c r="J46" s="49">
        <f>J43+J44+J45</f>
        <v>0</v>
      </c>
    </row>
  </sheetData>
  <sheetProtection algorithmName="SHA-512" hashValue="vgVDS2QTE2AgLimzPyPSVkA7+sCkLmvFeYR9ECi9rSpgsxYG+FnbQ98WptDkrC+HUNXa7T6tGsoh61rMeJgaSA==" saltValue="tbI47N4X3rNzyHdkjlljgQ==" spinCount="100000" sheet="1" objects="1" scenarios="1"/>
  <mergeCells count="7">
    <mergeCell ref="C44:I44"/>
    <mergeCell ref="C45:I45"/>
    <mergeCell ref="C46:I46"/>
    <mergeCell ref="B2:J2"/>
    <mergeCell ref="B1:J1"/>
    <mergeCell ref="B3:J3"/>
    <mergeCell ref="C43:I43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8" fitToHeight="0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Resumo Unid. 02</vt:lpstr>
      <vt:lpstr>Geral Unid. 02</vt:lpstr>
      <vt:lpstr>Arq. e Acess. Unid. 02</vt:lpstr>
      <vt:lpstr>Hidr. Unid. 02</vt:lpstr>
      <vt:lpstr>'Arq. e Acess. Unid. 02'!Area_de_impressao</vt:lpstr>
      <vt:lpstr>'Geral Unid. 02'!Area_de_impressao</vt:lpstr>
      <vt:lpstr>'Hidr. Unid. 02'!Area_de_impressao</vt:lpstr>
      <vt:lpstr>'Resumo Unid. 02'!Area_de_impressao</vt:lpstr>
      <vt:lpstr>'Arq. e Acess. Unid. 02'!Titulos_de_impressao</vt:lpstr>
      <vt:lpstr>'Geral Unid. 02'!Titulos_de_impressao</vt:lpstr>
      <vt:lpstr>'Hidr. Unid. 02'!Titulos_de_impressao</vt:lpstr>
      <vt:lpstr>'Resumo Unid. 02'!Titulos_de_impressao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Nicoletti</dc:creator>
  <cp:lastModifiedBy>DANIELE JACÓ GONÇALVES CÂNDIDO</cp:lastModifiedBy>
  <cp:lastPrinted>2022-09-16T03:41:05Z</cp:lastPrinted>
  <dcterms:created xsi:type="dcterms:W3CDTF">2022-09-11T23:59:36Z</dcterms:created>
  <dcterms:modified xsi:type="dcterms:W3CDTF">2022-10-17T13:11:43Z</dcterms:modified>
</cp:coreProperties>
</file>